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VDC_Prestataires_TRANSPORT_PERSONNEL\I2I\"/>
    </mc:Choice>
  </mc:AlternateContent>
  <bookViews>
    <workbookView xWindow="480" yWindow="1140" windowWidth="19410" windowHeight="7485"/>
  </bookViews>
  <sheets>
    <sheet name="LIGNES REG" sheetId="24" r:id="rId1"/>
    <sheet name="NAV GARE" sheetId="71" r:id="rId2"/>
    <sheet name="PLAN GARE" sheetId="75" r:id="rId3"/>
    <sheet name="APPROCHE" sheetId="73" r:id="rId4"/>
    <sheet name="MIDI ORME" sheetId="23" r:id="rId5"/>
    <sheet name="NAV MIDI R3R2" sheetId="77" r:id="rId6"/>
    <sheet name="18h15" sheetId="26" r:id="rId7"/>
    <sheet name="NAVMUT" sheetId="70" r:id="rId8"/>
    <sheet name="PLANNING NAV MUT 2025" sheetId="80" r:id="rId9"/>
  </sheets>
  <calcPr calcId="162913"/>
</workbook>
</file>

<file path=xl/calcChain.xml><?xml version="1.0" encoding="utf-8"?>
<calcChain xmlns="http://schemas.openxmlformats.org/spreadsheetml/2006/main">
  <c r="M5" i="70" l="1"/>
  <c r="M6" i="70"/>
  <c r="M7" i="70"/>
  <c r="M8" i="70"/>
  <c r="M9" i="70"/>
  <c r="P10" i="77" l="1"/>
  <c r="O10" i="77"/>
  <c r="N10" i="77"/>
  <c r="M10" i="77"/>
  <c r="L10" i="77"/>
  <c r="K10" i="77"/>
  <c r="J10" i="77"/>
  <c r="I10" i="77"/>
  <c r="H10" i="77"/>
  <c r="G10" i="77"/>
  <c r="F10" i="77"/>
  <c r="E10" i="77"/>
  <c r="D10" i="77"/>
  <c r="C10" i="77"/>
  <c r="B10" i="77"/>
  <c r="P6" i="77"/>
  <c r="O6" i="77"/>
  <c r="N6" i="77"/>
  <c r="M6" i="77"/>
  <c r="L6" i="77"/>
  <c r="K6" i="77"/>
  <c r="J6" i="77"/>
  <c r="I6" i="77"/>
  <c r="H6" i="77"/>
  <c r="G6" i="77"/>
  <c r="F6" i="77"/>
  <c r="E6" i="77"/>
  <c r="D6" i="77"/>
  <c r="C6" i="77"/>
  <c r="B6" i="77"/>
  <c r="E15" i="70" l="1"/>
  <c r="E16" i="70"/>
  <c r="E17" i="70"/>
  <c r="E18" i="70"/>
  <c r="E19" i="70"/>
  <c r="E5" i="70" l="1"/>
  <c r="E6" i="70"/>
  <c r="E7" i="70"/>
  <c r="E8" i="70"/>
  <c r="E9" i="70"/>
  <c r="J19" i="70" l="1"/>
  <c r="I19" i="70"/>
  <c r="H19" i="70"/>
  <c r="G19" i="70"/>
  <c r="F19" i="70"/>
  <c r="D19" i="70"/>
  <c r="B17" i="70" l="1"/>
  <c r="J5" i="70" l="1"/>
  <c r="J6" i="70"/>
  <c r="J7" i="70"/>
  <c r="J8" i="70"/>
  <c r="J9" i="70"/>
  <c r="H15" i="70" l="1"/>
  <c r="H16" i="70"/>
  <c r="H17" i="70"/>
  <c r="H18" i="70"/>
  <c r="K5" i="70" l="1"/>
  <c r="L5" i="70"/>
  <c r="K6" i="70"/>
  <c r="L6" i="70"/>
  <c r="K7" i="70"/>
  <c r="L7" i="70"/>
  <c r="K8" i="70"/>
  <c r="L8" i="70"/>
  <c r="K9" i="70"/>
  <c r="L9" i="70"/>
  <c r="D15" i="70" l="1"/>
  <c r="F15" i="70"/>
  <c r="G15" i="70"/>
  <c r="I15" i="70"/>
  <c r="J15" i="70"/>
  <c r="D16" i="70"/>
  <c r="F16" i="70"/>
  <c r="G16" i="70"/>
  <c r="I16" i="70"/>
  <c r="J16" i="70"/>
  <c r="D17" i="70"/>
  <c r="F17" i="70"/>
  <c r="G17" i="70"/>
  <c r="I17" i="70"/>
  <c r="J17" i="70"/>
  <c r="D18" i="70"/>
  <c r="F18" i="70"/>
  <c r="G18" i="70"/>
  <c r="I18" i="70"/>
  <c r="J18" i="70"/>
  <c r="C18" i="70"/>
  <c r="B16" i="70"/>
  <c r="G5" i="70" l="1"/>
  <c r="G6" i="70"/>
  <c r="G7" i="70"/>
  <c r="G8" i="70"/>
  <c r="G9" i="70"/>
  <c r="J6" i="23" l="1"/>
  <c r="K5" i="23"/>
  <c r="K6" i="23" s="1"/>
  <c r="J5" i="23"/>
  <c r="I5" i="23"/>
  <c r="I6" i="23" s="1"/>
  <c r="H5" i="23"/>
  <c r="H6" i="23" s="1"/>
  <c r="G5" i="23"/>
  <c r="G6" i="23" s="1"/>
  <c r="G45" i="73" l="1"/>
  <c r="E44" i="73"/>
  <c r="F41" i="73"/>
  <c r="B40" i="73"/>
  <c r="C5" i="70" l="1"/>
  <c r="B15" i="70" l="1"/>
  <c r="C9" i="70"/>
  <c r="D9" i="70"/>
  <c r="F9" i="70"/>
  <c r="H9" i="70"/>
  <c r="I9" i="70"/>
  <c r="B9" i="70"/>
  <c r="B5" i="70" l="1"/>
  <c r="B6" i="70"/>
  <c r="B7" i="70"/>
  <c r="B8" i="70"/>
  <c r="D8" i="70" l="1"/>
  <c r="F8" i="70"/>
  <c r="H8" i="70"/>
  <c r="I8" i="70"/>
  <c r="D7" i="70"/>
  <c r="F7" i="70"/>
  <c r="H7" i="70"/>
  <c r="I7" i="70"/>
  <c r="D6" i="70"/>
  <c r="F6" i="70"/>
  <c r="H6" i="70"/>
  <c r="I6" i="70"/>
  <c r="D5" i="70"/>
  <c r="F5" i="70"/>
  <c r="H5" i="70"/>
  <c r="I5" i="70"/>
  <c r="C8" i="70"/>
  <c r="C7" i="70"/>
  <c r="C6" i="70"/>
  <c r="C5" i="23" l="1"/>
  <c r="B5" i="23"/>
  <c r="B6" i="23" l="1"/>
  <c r="C6" i="23"/>
</calcChain>
</file>

<file path=xl/sharedStrings.xml><?xml version="1.0" encoding="utf-8"?>
<sst xmlns="http://schemas.openxmlformats.org/spreadsheetml/2006/main" count="2650" uniqueCount="1213">
  <si>
    <t>BALLANCOURT SUR ESSONNE</t>
  </si>
  <si>
    <t>Hôtel de Ville et Gare "rive gauche" - Avenue de Paris puis arrêt suivant via Av de Paris et Rue Mermoz</t>
  </si>
  <si>
    <t>E3</t>
  </si>
  <si>
    <t>ISSY-les-MOULINEAUX</t>
  </si>
  <si>
    <t>MEUDON</t>
  </si>
  <si>
    <t>MEUDON-la-FORET</t>
  </si>
  <si>
    <t>E5</t>
  </si>
  <si>
    <t>VANVES</t>
  </si>
  <si>
    <t>Face au 70, Rue J. Bleuzen, le long de la station service "Total"</t>
  </si>
  <si>
    <t>Place du garde - Abribus RATP 190/290 côté Rue Brignole Galliera</t>
  </si>
  <si>
    <t>E7</t>
  </si>
  <si>
    <t>E8</t>
  </si>
  <si>
    <t>G2</t>
  </si>
  <si>
    <t>COLOMBES</t>
  </si>
  <si>
    <t>COURBEVOIE</t>
  </si>
  <si>
    <t>LA DEFENSE</t>
  </si>
  <si>
    <t>PUTEAUX</t>
  </si>
  <si>
    <t>SURESNES</t>
  </si>
  <si>
    <t>Place de la Manufacture, devant le musée national de céramique (Station tramway T2 "Musée de Sèvres" à proximité)</t>
  </si>
  <si>
    <t>G3</t>
  </si>
  <si>
    <t>SARTROUVILLE</t>
  </si>
  <si>
    <t>35 Avenue M. Berteaux - Abribus "Stalingrad" près du garage Volkswagen</t>
  </si>
  <si>
    <t>MAISONS-LAFFITTE</t>
  </si>
  <si>
    <t>Café "l'Avenue" - Abribus Véolia 12 "Hôtel de Ville"  - Avenue Longueil - RER A</t>
  </si>
  <si>
    <t>SAINT-GERMAIN-en-LAYE</t>
  </si>
  <si>
    <t>Le Château - L'eglise - Arrêt devant le parvis - Près de la brasserie du Théâtre</t>
  </si>
  <si>
    <t>LE PECQ</t>
  </si>
  <si>
    <t>MARLY LE ROI</t>
  </si>
  <si>
    <t>Angle N186 (Rte de Versailles) et D 386 (Av de l'Abreuvoir) - Abribus aux feux (avant Total)</t>
  </si>
  <si>
    <t>LOUVECIENNES</t>
  </si>
  <si>
    <t>Facultatif (faire signe) : angle RN 186 et Chemin de l'Aqueduc, Abribus "Village"</t>
  </si>
  <si>
    <t>LE CHESNAY/ VERSAILLES</t>
  </si>
  <si>
    <t>Place de la Loi - Abribus Phébus B "place de la Loi" angle Bvd St Antoine / Bvd du Roi</t>
  </si>
  <si>
    <t>VERSAILLES</t>
  </si>
  <si>
    <t>Près de la Gare des Chantiers -  2, Rue de la Porte de Buc</t>
  </si>
  <si>
    <t>BUC</t>
  </si>
  <si>
    <t>G4</t>
  </si>
  <si>
    <t>LA QUEUE LEZ YVELINES</t>
  </si>
  <si>
    <t>Abribus Rue du Président Coty - Avant le carrefour avec la Rue Nationale</t>
  </si>
  <si>
    <t>VILLIERS SAINT-FREDERIC</t>
  </si>
  <si>
    <t>Le Pontel, Face agence du Pontel et Autosur, Rte de St Germain, zone d'arrêt</t>
  </si>
  <si>
    <t>NEAUPHLE-le-CHATEAU</t>
  </si>
  <si>
    <t>PLAISIR</t>
  </si>
  <si>
    <t>Face au 2158 Rue de la Boissière, peu après le carrefour avec la Rue Lamartine</t>
  </si>
  <si>
    <t>Face Résidence Comte de St Marsault - Rue de la Boissière, avant carrefour D30 - Abribus "8 Mai" ex petits prés</t>
  </si>
  <si>
    <t>LES CLAYES SOUS BOIS</t>
  </si>
  <si>
    <t>FONTENAY LE FLEURY</t>
  </si>
  <si>
    <t>BOIS D'ARCY</t>
  </si>
  <si>
    <t>MONTIGNY LE BRETONNEUX</t>
  </si>
  <si>
    <t>GUYANCOURT</t>
  </si>
  <si>
    <t>G5</t>
  </si>
  <si>
    <t>MAUREPAS</t>
  </si>
  <si>
    <t>ELANCOURT</t>
  </si>
  <si>
    <t>Centre Cial de la Villedieu - Abribus "La Passerelle" - Av de la Villedieu</t>
  </si>
  <si>
    <t>Arrêt de bus 419 / 439 "Lycée Descartes" - 18, Av du Lycée</t>
  </si>
  <si>
    <t>VOISINS LE BRETONNEUX</t>
  </si>
  <si>
    <t>A0</t>
  </si>
  <si>
    <t>PALAISEAU</t>
  </si>
  <si>
    <t>VILLEBON-sur-YVETTE</t>
  </si>
  <si>
    <t>Clos d'Alençon - Place des Suisses - Av De Gaulle - Abribus devant le centre commercial</t>
  </si>
  <si>
    <t>Savoie - Abribus Av De Gaulle - Avant la Rue de Savoie</t>
  </si>
  <si>
    <t>ORSAY</t>
  </si>
  <si>
    <t>Angle Avenue St Laurent et Rue d'Orgeval - Aux feux tricolores</t>
  </si>
  <si>
    <t>A1</t>
  </si>
  <si>
    <t>NOGENT-LE-ROI</t>
  </si>
  <si>
    <t>Près de l'ancienne gare - Rue de la Gare</t>
  </si>
  <si>
    <t>PIERRES</t>
  </si>
  <si>
    <t>MAINTENON</t>
  </si>
  <si>
    <t>HANCHES</t>
  </si>
  <si>
    <t>Face à la Mairie - Place Noë et Omer Sadorge</t>
  </si>
  <si>
    <t>EPERNON</t>
  </si>
  <si>
    <t>Avenue de la Prairie - Rond-point d'Amberg</t>
  </si>
  <si>
    <t>Av. de la Prairie - Parking du Forum</t>
  </si>
  <si>
    <t>SAINT-HILARION</t>
  </si>
  <si>
    <t>GAZERAN</t>
  </si>
  <si>
    <t>Abribus Véolia 20/24 "Buissonnet" - 27 Av. du Gal De Gaulle (D 906)</t>
  </si>
  <si>
    <t>RAMBOUILLET</t>
  </si>
  <si>
    <t>Lycée Bascan - Abribus Savac 39.03 "Bascan" - Av. Leclerc</t>
  </si>
  <si>
    <t>38 Rue Lenôtre - Abribus ligne B "Lenôtre" angle Rue du Racinay</t>
  </si>
  <si>
    <t>MALASSIS</t>
  </si>
  <si>
    <t>CERNAY-LA-VILLE</t>
  </si>
  <si>
    <t>Angle Rue de Limours et Rue de Chevreuse</t>
  </si>
  <si>
    <t>A2</t>
  </si>
  <si>
    <t>CHARTRES</t>
  </si>
  <si>
    <t>AUNEAU</t>
  </si>
  <si>
    <t>ABLIS</t>
  </si>
  <si>
    <t>ROCHEFORT-en-YVELINES</t>
  </si>
  <si>
    <t>Facultatif : Abribus "Béclère/Jardin Parisien" - Av Trébignaud</t>
  </si>
  <si>
    <t>MENNECY</t>
  </si>
  <si>
    <t>LISSES</t>
  </si>
  <si>
    <t>COURCOURONNES</t>
  </si>
  <si>
    <t>A4</t>
  </si>
  <si>
    <t>ITTEVILLE</t>
  </si>
  <si>
    <t>BONDOUFLE</t>
  </si>
  <si>
    <t>A5</t>
  </si>
  <si>
    <t>JANVILLE-LARDY</t>
  </si>
  <si>
    <t>JANVILLE SUR JUINE</t>
  </si>
  <si>
    <t>LARDY</t>
  </si>
  <si>
    <t>CHEPTAINVILLE</t>
  </si>
  <si>
    <t>Face au "Relais de Cheptainville" Carrefour RD 449 - Route de Marolles, aux feux tricolores (abribus à proximité)</t>
  </si>
  <si>
    <t>MAROLLES en HUREPOIX</t>
  </si>
  <si>
    <t>GUIBEVILLE</t>
  </si>
  <si>
    <t>ARPAJON</t>
  </si>
  <si>
    <t>LINAS</t>
  </si>
  <si>
    <t>A6</t>
  </si>
  <si>
    <t>ANGERVILLE</t>
  </si>
  <si>
    <t>Stade - Parking, Rue de Dourdan</t>
  </si>
  <si>
    <t>ETAMPES</t>
  </si>
  <si>
    <t>Avenue de Bonnevaux - Abribus 01/02/08/17/30 "Salle des Fêtes" devant la salle des fêtes (ensuite demi-tour pour reprendre la RN 20)</t>
  </si>
  <si>
    <t>ETRECHY</t>
  </si>
  <si>
    <t>BOISSY-sous-SAINT-YON</t>
  </si>
  <si>
    <t>BREUILLET-BRUYERES</t>
  </si>
  <si>
    <t>BRUYERES-le-CHATEL</t>
  </si>
  <si>
    <t>Angle Rue de l'Eglise et Rue Pierreuse, au rond-point</t>
  </si>
  <si>
    <t>OLLAINVILLE</t>
  </si>
  <si>
    <t>Rond-point D116 / D97, arrêt TransEssonne 39-18 "La Roche - Rond-Point" (zébras)</t>
  </si>
  <si>
    <t>A7</t>
  </si>
  <si>
    <t>GARANCIERES EN BEAUCE</t>
  </si>
  <si>
    <t>3 Rue de Mondoubleau, Arrêt des bus "Eglise"</t>
  </si>
  <si>
    <t>CORBREUSE</t>
  </si>
  <si>
    <t>RD 5 - Rue du Plessis - Au niveau du carrefour  (avec Rte de Trouvilliers)</t>
  </si>
  <si>
    <t>DOURDAN</t>
  </si>
  <si>
    <t>Avenue d'Orléans - avant carrefour avec D 836 (Rue du Faubourg d'Etampes) - Abribus 97.01</t>
  </si>
  <si>
    <t>SAINT-CYR-sous-DOURDAN</t>
  </si>
  <si>
    <t>ANGERVILLIERS</t>
  </si>
  <si>
    <t>FORGES LES BAINS</t>
  </si>
  <si>
    <t>LIMOURS</t>
  </si>
  <si>
    <t>A8</t>
  </si>
  <si>
    <t>SERMAISE</t>
  </si>
  <si>
    <t xml:space="preserve">Abribus "Ormont" ligne 13 et services scolaires, près de la Mairie </t>
  </si>
  <si>
    <t>SAINT-CHERON</t>
  </si>
  <si>
    <t>VAUGRIGNEUSE</t>
  </si>
  <si>
    <t xml:space="preserve">La Fontaine aux Cossons, abribus devant le Château </t>
  </si>
  <si>
    <t>Carrefour avec Route de Courson, peu avant l'arrêt TransEssonne de la Mairie</t>
  </si>
  <si>
    <t>BRIIS-sous-FORGES</t>
  </si>
  <si>
    <t>Près de la Place de la Libération, arrêt des bus, Rue de la Fontaine de la Ville</t>
  </si>
  <si>
    <t>GOMETZ-LA-VILLE</t>
  </si>
  <si>
    <t>Domaine de Monvoisin - Arrêt TransEssonne, Rue de Janvry</t>
  </si>
  <si>
    <t>GIF SUR YVETTE - CHEVRY II</t>
  </si>
  <si>
    <t>GIF SUR YVETTE</t>
  </si>
  <si>
    <t>Route de l'Abbaye - Face au supermarché LIDL - Place du Chapitre</t>
  </si>
  <si>
    <t>Croix de Fer - côté CNRS - Arrêt TransEssonne - Route de Chateaufort</t>
  </si>
  <si>
    <t>A9</t>
  </si>
  <si>
    <t>LE VAL ST GERMAIN</t>
  </si>
  <si>
    <t>Face au 79, Rue du Village - Abri des cars scolaires</t>
  </si>
  <si>
    <t>SAINT MAURICE MONTCOURONNE</t>
  </si>
  <si>
    <t>Face à l'église, arrêt TransEssonne 39.05 "St Maurice-Montcouronne"</t>
  </si>
  <si>
    <t>Arrêt des Cars "L'Orée du Bois" - Rue du Pressoir</t>
  </si>
  <si>
    <t>Abribus TransEssonne 05.15.18 "Place",  près de l'église</t>
  </si>
  <si>
    <t>LES MOLIERES</t>
  </si>
  <si>
    <t>Face à l'Eglise - Abri TransEssonne "Eglise" - Grande Rue</t>
  </si>
  <si>
    <t>SAINT-REMY-les-CHEVREUSE</t>
  </si>
  <si>
    <t>Coubertin - 29, Route de Limours</t>
  </si>
  <si>
    <t>Gare - Angle Av. de la Terrasse et Rue Janin</t>
  </si>
  <si>
    <t>Angle Rues de Paris et Fernand Léger</t>
  </si>
  <si>
    <t>B1</t>
  </si>
  <si>
    <t>BOISSY-SAINT-LEGER</t>
  </si>
  <si>
    <t>LIMEIL-BREVANNES</t>
  </si>
  <si>
    <t>VILLENEUVE-SAINT-GEORGES</t>
  </si>
  <si>
    <t>VILLENEUVE-le-ROI</t>
  </si>
  <si>
    <t>République-Mairie - Av. de la République, près de Idéerama</t>
  </si>
  <si>
    <t>ATHIS-MONS</t>
  </si>
  <si>
    <t>PARAY VIEILLE POSTE / ATHIS-MONS</t>
  </si>
  <si>
    <t>MORANGIS</t>
  </si>
  <si>
    <t>CHILLY-MAZARIN</t>
  </si>
  <si>
    <t>CHILLY MAZARIN</t>
  </si>
  <si>
    <t>B2</t>
  </si>
  <si>
    <t>BRUNOY</t>
  </si>
  <si>
    <t>Gare SNCF - Place de la Gare (côté gare routière)</t>
  </si>
  <si>
    <t>YERRES</t>
  </si>
  <si>
    <t>MONTGERON</t>
  </si>
  <si>
    <t>Ecoles Angle Rue de Mainville et Avenue Charles de Gaulle Après le carrefour - le long des écoles</t>
  </si>
  <si>
    <t>VIGNEUX SUR SEINE</t>
  </si>
  <si>
    <t>DRAVEIL</t>
  </si>
  <si>
    <t>SAVIGNY SUR ORGE</t>
  </si>
  <si>
    <t>Face au 16 bis, Avenue A. Briand - devant "Jean Marc Allemand Décoration"  Avant l'intersection avec l'Av. J. Allemane</t>
  </si>
  <si>
    <t>B3</t>
  </si>
  <si>
    <t>CHAMPIGNY SUR MARNE</t>
  </si>
  <si>
    <t>CHAMPIGNY  / JOINVILLE</t>
  </si>
  <si>
    <t>La Fourchette - Rue Charles Floquet - Abribus RATP 317 "42ème de ligne", près du 10, rue du 42ème de ligne</t>
  </si>
  <si>
    <t>SAINT-MAUR-DES-FOSSES</t>
  </si>
  <si>
    <t>Gare - Rue du Pont de Créteil - Abribus RATP 111/112 "St Maur - Créteil" Angle Avenue Ronsard</t>
  </si>
  <si>
    <t>CRETEIL</t>
  </si>
  <si>
    <t>Eglise de Créteil - Rue des Mèches - Abribus TVM/RATP "église de créteil" - après la poste</t>
  </si>
  <si>
    <t>Préfecture - RN 186 - station BP - Abribus Véolia ligne B / O - "Haye aux Moines" près du TVM "préf val de marne"</t>
  </si>
  <si>
    <t>MAISONS-ALFORT</t>
  </si>
  <si>
    <t>ALFORTVILLE</t>
  </si>
  <si>
    <t>THIAIS</t>
  </si>
  <si>
    <t>Av. Halgoult - Angle Av. Panhard - Devant la Caixa Bank</t>
  </si>
  <si>
    <t>B5</t>
  </si>
  <si>
    <t>VERT ST DENIS</t>
  </si>
  <si>
    <t>Avenue Charles Monier - Angle Allée de Bréviande, Abribus.</t>
  </si>
  <si>
    <t>CORBEIL-ESSONNES</t>
  </si>
  <si>
    <t>EVRY</t>
  </si>
  <si>
    <t>Bras de fer - Angle bvd des coquibus - Abribus rampe de sortie RN7 - Parc Affaires 2000</t>
  </si>
  <si>
    <t>Quartier Evry Village - Champtier du Coq - Près du Bvd du Mal Leclerc - Arrêt direction retour RN7</t>
  </si>
  <si>
    <t>RIS-ORANGIS</t>
  </si>
  <si>
    <t>Résidence des Rosiers - CES Albert Camus - Abribus devant le CES - angle Rues de Grigny et du Clos</t>
  </si>
  <si>
    <t>GRIGNY 2</t>
  </si>
  <si>
    <t>GRIGNY-VIRY-CHATILLON</t>
  </si>
  <si>
    <t>LONGJUMEAU</t>
  </si>
  <si>
    <t>BRETIGNY SUR ORGE</t>
  </si>
  <si>
    <t>SAINTE-GENEVIEVE-des-BOIS</t>
  </si>
  <si>
    <t>Rue de la Mare au Chanvre - Face résidence de l'Etang Abribus GENOVEBUS "Mare au Chanvre" ligne 5</t>
  </si>
  <si>
    <t>Abribus "Guiperreux" - Avant le garage/station service
 - 10, route de Montlhéry</t>
  </si>
  <si>
    <t>Gare - Boulevard St Michel - Arrêt le long du marché couvert</t>
  </si>
  <si>
    <t>SAINT-MICHEL-sur-ORGE</t>
  </si>
  <si>
    <t>LONGPONT-sur-ORGE</t>
  </si>
  <si>
    <t>NOZAY</t>
  </si>
  <si>
    <t>Rue Jules Verne - Abribus "Jules Verne" TransEssonne</t>
  </si>
  <si>
    <t>B7</t>
  </si>
  <si>
    <t>SAINT-GERMAIN-les-ARPAJON</t>
  </si>
  <si>
    <t>Face au 111, Route de Corbeil - Ecole Paul Langevin - Arrêt des bus DM 19 "Paul Langevin", devant l'école</t>
  </si>
  <si>
    <t>Angle rue du Dr Babin et Av. d'Essonville - Arrêt TransEssonne 227.02 "Lanson"</t>
  </si>
  <si>
    <t>Parc-Marquis angle rue J. Marquis et rue des Halliers</t>
  </si>
  <si>
    <t>Polyclinique La Fontaine - Rue du Château la Fontaine (devant la résidence, face clinique)</t>
  </si>
  <si>
    <t>LINAS-MONTLHERY</t>
  </si>
  <si>
    <t>MONTLHERY</t>
  </si>
  <si>
    <t>MARCOUSSIS</t>
  </si>
  <si>
    <t>VILLEJUST</t>
  </si>
  <si>
    <t>C1</t>
  </si>
  <si>
    <t>CHEVILLY-LARUE</t>
  </si>
  <si>
    <t>FRESNES</t>
  </si>
  <si>
    <t>CHAMPLAN</t>
  </si>
  <si>
    <t>IGNY</t>
  </si>
  <si>
    <t>VAUHALLAN</t>
  </si>
  <si>
    <t>SACLAY</t>
  </si>
  <si>
    <t>C11</t>
  </si>
  <si>
    <t>LES ULIS</t>
  </si>
  <si>
    <t>BURES SUR YVETTE</t>
  </si>
  <si>
    <t>Hameau de Montjay Angle Avenue des Ulis et Rue des Réservoirs (près du panneau d'affichage)</t>
  </si>
  <si>
    <t>Feux tricolores - Angle Rue Charles de Gaulle et Rue des Haras Près du moulin et de la gare RER "La Hacquinière"</t>
  </si>
  <si>
    <t>C12</t>
  </si>
  <si>
    <t>Rue Archangé - Arrêt des bus "Mairie d'Orsay" - Au niveau de la Banque</t>
  </si>
  <si>
    <t>C2</t>
  </si>
  <si>
    <t>MALAKOFF</t>
  </si>
  <si>
    <t>BAGNEUX</t>
  </si>
  <si>
    <t>FONTENAY-aux-ROSES</t>
  </si>
  <si>
    <t>LE PLESSIS-ROBINSON</t>
  </si>
  <si>
    <t>LE PERREUX SUR MARNE</t>
  </si>
  <si>
    <t>89 bvd alsace lorraine - abribus RATP 113 "Jules Ferry"</t>
  </si>
  <si>
    <t>NOGENT SUR MARNE</t>
  </si>
  <si>
    <t>VINCENNES</t>
  </si>
  <si>
    <t>Château de Vincennes - 12 Avenue de Paris - Abribus RATP 56/118/124 "Avenue du château" - devant magasin de jouets</t>
  </si>
  <si>
    <t>C4</t>
  </si>
  <si>
    <t>DRANCY</t>
  </si>
  <si>
    <t>PANTIN</t>
  </si>
  <si>
    <t>PARIS</t>
  </si>
  <si>
    <t>C6</t>
  </si>
  <si>
    <t>ARCUEIL</t>
  </si>
  <si>
    <t xml:space="preserve">Pasteur-Meuniers, angle av. Pasteur  </t>
  </si>
  <si>
    <t>SCEAUX</t>
  </si>
  <si>
    <t>Clémenceau - Angle Rue du Dr Roux</t>
  </si>
  <si>
    <t>SCEAUX-ROBINSON</t>
  </si>
  <si>
    <t>CHATENAY-MALABRY</t>
  </si>
  <si>
    <t>Abribus RATP 198 "Mairie de Chatenay Malabry" (Près de la Poste)</t>
  </si>
  <si>
    <t>Abribus RATP 195/198/379 "Cyrano de Bergerac", près de l'intermarché, Av de la Div Leclerc</t>
  </si>
  <si>
    <t>C7</t>
  </si>
  <si>
    <t>GENTILLY</t>
  </si>
  <si>
    <t>Abribus RATP 162-184 "Cité Jardins" - 39 Av. de la Convention</t>
  </si>
  <si>
    <t>CACHAN</t>
  </si>
  <si>
    <t>Mairie de Cachan - Abribus RATP 184-187 - Av. C. Desmoulins</t>
  </si>
  <si>
    <t>L'HAY-les-ROSES</t>
  </si>
  <si>
    <t>Eglise - 9, Rue J, Jaurès - Arrêt RATP 172/184/192 "Sous-Préfecture, Eglise"</t>
  </si>
  <si>
    <t>BOURG-la-REINE</t>
  </si>
  <si>
    <t>ANTONY</t>
  </si>
  <si>
    <t>VERRIERES LE BUISSON</t>
  </si>
  <si>
    <t>"Pharmacie" Angle D.60, et rue A. Croizat (le long de la piste cyclable)</t>
  </si>
  <si>
    <t>CHATILLON</t>
  </si>
  <si>
    <t>Facultatif  : Lycée Jean Monnet - Abribus Rue de la Fontaine de Ville</t>
  </si>
  <si>
    <t>CLAMART</t>
  </si>
  <si>
    <t>Pavé blanc - Abribus RATP 190 - 442 Av. du Gal De Gaulle - devant la brasserie du pavé blanc</t>
  </si>
  <si>
    <t>D5</t>
  </si>
  <si>
    <t>VILLEJUIF</t>
  </si>
  <si>
    <t>MASSY</t>
  </si>
  <si>
    <t>CHEVREUSE</t>
  </si>
  <si>
    <t>SAINT-REMY-LES CHEVREUSE</t>
  </si>
  <si>
    <t>MAGNY LES HAMEAUX</t>
  </si>
  <si>
    <t>D7</t>
  </si>
  <si>
    <t>Centre commercial Arrêts des bus, Avenue de Saint-Marc - face à l'enseigne "Carrefour Market"</t>
  </si>
  <si>
    <t>Mairie - Arrêt de bus "Mairie de Massy" Avenue du Général de Gaulle</t>
  </si>
  <si>
    <t>SEVRES</t>
  </si>
  <si>
    <t>E1</t>
  </si>
  <si>
    <t>Porte de St-Cloud Place de la Porte de St-Cloud devant le parvis de l'église</t>
  </si>
  <si>
    <t>BOULOGNE-BILLANCOURT</t>
  </si>
  <si>
    <t>Place Marcel Sembat 108, Avenue Edouard Vaillant, devant le restaurant KFC</t>
  </si>
  <si>
    <t>E2</t>
  </si>
  <si>
    <t>Boulevard G. Clémenceau, angle Rue Carnot</t>
  </si>
  <si>
    <t>44 Avenue Marcel Sembat (après giratoire) - Abribus "Sembat"</t>
  </si>
  <si>
    <t xml:space="preserve"> Rue Félix Lorin - Abribus "Vieil Orme"</t>
  </si>
  <si>
    <t>Porte des Lilas - Bvd Mortier, angle Avenue Gambetta - Sortie du métro (colonne Morris) près du square</t>
  </si>
  <si>
    <t>Abribus RATP 146 "Voltaire" (après le rond-point) - 63, Rue de Stalingrad - au niveau de l'arrêt de tramway T1 "Gaston Roulaud" (près de l'Impasse Olivier)</t>
  </si>
  <si>
    <t>Abribus RATP 151/249 "Mairie de Pantin" - Av. du Gal Leclerc - Face à la nouvelle mairie, angle Rue Sadi Carnot</t>
  </si>
  <si>
    <t>Rue de Paris - Arrêt des bus TICE "Complexe Sportif"</t>
  </si>
  <si>
    <t>"Thorigny" 'Arrêt des bus TICE, centre commercial - Av Bérégovoy, avant rond-point de la Garenne</t>
  </si>
  <si>
    <t>Rue du Docteur Collé, angle Rue Charles de Gaulle - En face du Stade, le long de la résidence l'Oseraie</t>
  </si>
  <si>
    <t>Le matin : Voie de la Vallée de la Bièvre - Arrêt RATP 196/294 "Amblainvilliers" sortie de Verrières</t>
  </si>
  <si>
    <t>Place Jean-Jaurès - face parking - Devant le fleuriste</t>
  </si>
  <si>
    <t>Gare, parking des cars sur l'Avenue du 8 Mai 1945 (RN 6)</t>
  </si>
  <si>
    <t>ORDRE DES ARRETS</t>
  </si>
  <si>
    <t xml:space="preserve">Près de la Gare RER - SNCF,  rond-point angle av. Carnot et J. Bals Arrêt près de l'office notarial en direction du pont </t>
  </si>
  <si>
    <t>86 Av. C. De Gaulle - Devant le Chemin de l'Eau Vive - Abribus  RATP 179/195/595 "Cité Jardins -Place des Alliés"</t>
  </si>
  <si>
    <t xml:space="preserve">Porte Brancion - 94, Boulevard Lefèvre, angle Rue A. Mercié, près de la pharmacie </t>
  </si>
  <si>
    <t xml:space="preserve">Face au 3 Rue Larmeroux - Abribus RATP 189 "Rue de Chatillon" avant le Pavillon de la Tourelle </t>
  </si>
  <si>
    <t xml:space="preserve">33 Rue Pierre et Marie Curie - Abribus RATP 190-191 "Marché" </t>
  </si>
  <si>
    <t>Route de Paris, près du restaurant de la Rémarde</t>
  </si>
  <si>
    <t xml:space="preserve">Abribus TransEssonne 05/07/14/15 "La Croix" - Route de Chartres </t>
  </si>
  <si>
    <t xml:space="preserve">Porte de Bagnolet - 219, Bld. Davout  - Arrêt devant la station service "Total" (près du tramway) </t>
  </si>
  <si>
    <t xml:space="preserve">Porte de la Muette Abribus RATP PC1 "Porte de la Muette" Boulevard Lannes, le long du stade de la Porte de la Muette </t>
  </si>
  <si>
    <t>Porte de Vincennes - Av de la Porte de Vincennes - Abribus PC2 - angle Bvd Davout</t>
  </si>
  <si>
    <t>Bvd St Antoine - Abribus Véolia 1/17 "Pré Catelan" face à leader price</t>
  </si>
  <si>
    <t>ordre des arrêts soir
(si fréquentés)</t>
  </si>
  <si>
    <t>Rue de Paris près de la résidence Chevreuse</t>
  </si>
  <si>
    <t>Angle Rues de Paris et d'Orgeval</t>
  </si>
  <si>
    <t>Angle Av De Gaulle et Rue de Savoie</t>
  </si>
  <si>
    <t>Place des Suisses, Clos d'Alençon</t>
  </si>
  <si>
    <t>Angle Av Leclerc et Rue Marceau</t>
  </si>
  <si>
    <t>Carrefour de la Résistance</t>
  </si>
  <si>
    <t>Place Paul Grimault (D906)</t>
  </si>
  <si>
    <t>Rue de l'Etang de la Tour, angle Rue du vieil orme</t>
  </si>
  <si>
    <t>Rue Lenôtre, en face de la Rue du Racinay</t>
  </si>
  <si>
    <t>Av Leclerc, en face du lycée Bascan</t>
  </si>
  <si>
    <t>Av du Gal de Gaulle, angle Route de Poigny</t>
  </si>
  <si>
    <t>Mairie sur D906</t>
  </si>
  <si>
    <t>Av de la Prairie, près du parking du Forum</t>
  </si>
  <si>
    <t>Angle Av de la Prairie et Rte de Gallardon (stade)</t>
  </si>
  <si>
    <t>Mairie Rue de la Barre (D 906)</t>
  </si>
  <si>
    <t>Angle Bvd Clémenceau et Carnot</t>
  </si>
  <si>
    <t>Près du supermarché Carrefour Rue du Mal Maunoury</t>
  </si>
  <si>
    <t>Ancienne Gare, Rue de la Gare</t>
  </si>
  <si>
    <t>Rue de la Glacière, parking/abribus</t>
  </si>
  <si>
    <t>Rue des Remparts - Près des commerces</t>
  </si>
  <si>
    <t>Rue Stourm - Arrêt des bus Bréau</t>
  </si>
  <si>
    <t>Avenue des Platanes - Centre Ville</t>
  </si>
  <si>
    <t>Av Mermoz - en face de Speedy</t>
  </si>
  <si>
    <t>Rue Charles Brune, près de la préfecture</t>
  </si>
  <si>
    <t>Route de Paris, face au restaurant la Rémarde</t>
  </si>
  <si>
    <t>Av Carnot angle Rue Bals (près RER)</t>
  </si>
  <si>
    <t>Av d'Orléans près de Belambra - Abribus</t>
  </si>
  <si>
    <t>Rue du Plessis - Abribus angle Rue de l'Orme Creux</t>
  </si>
  <si>
    <t>Eglise - Arrêt des bus Rue de Mondoubleau</t>
  </si>
  <si>
    <t>Croix de Fer - Rte de Chateaufort face CNRS</t>
  </si>
  <si>
    <t>Angle Rue de l'Abbaye et Rue Adam près du centre de secours</t>
  </si>
  <si>
    <t>Place du Chapitre (LIDL)</t>
  </si>
  <si>
    <t>Rue de Janvry - Arrêt des cars</t>
  </si>
  <si>
    <t>Place de la Libération</t>
  </si>
  <si>
    <t>Rue de la Fontaine de Ville - Lycée</t>
  </si>
  <si>
    <t>Château - Arrêt des bus</t>
  </si>
  <si>
    <t>Mairie - Arrêt des bus</t>
  </si>
  <si>
    <t>Place de l'Eglise</t>
  </si>
  <si>
    <t>Mairie - Arrêt des bus ligne 13</t>
  </si>
  <si>
    <t>Rue de Paris, près du carrefour avec la Rue F. Léger en direction de St Rémy</t>
  </si>
  <si>
    <t>Centre ville, arrêt près de la boulangerie</t>
  </si>
  <si>
    <t>Près de la gare RER, Route de Limours, près de l'Av de la Terrasse</t>
  </si>
  <si>
    <t>Coubertin, Route de Limours aux feux</t>
  </si>
  <si>
    <t>Grande Rue, arrêt des bus près de l'église</t>
  </si>
  <si>
    <t>79, Rue du Village - Abri des cars scolaires</t>
  </si>
  <si>
    <t>Face Place Fontaine, sur Rue du Gal Leclerc</t>
  </si>
  <si>
    <t>Av de Verdun/Av de Morangis - Arrêt "Froides Bouillies"</t>
  </si>
  <si>
    <t>Avenue de Morangis - Arrêt "Belle Etoile"</t>
  </si>
  <si>
    <t>Av Marcel Sembat - Arrêt des bus "Sembat"</t>
  </si>
  <si>
    <t>Av Henri Dunant - Arrêt des bus "Delalande-Pasteur"</t>
  </si>
  <si>
    <t>Angle Av de la République et Rue de la Mairie</t>
  </si>
  <si>
    <t>131 Av Le Foll - Lycée Brassens</t>
  </si>
  <si>
    <t>Gare, parking sur la RN 6</t>
  </si>
  <si>
    <t>166 Av Leclerc - Arrêt des bus "Jules Ferry"</t>
  </si>
  <si>
    <t>Place Jean Jaurès</t>
  </si>
  <si>
    <t>Avenue de Gaulle, près de la station RER</t>
  </si>
  <si>
    <t>Angle Rte de Belleville et Rue Raoul Dautry, avant ou dans le rond-point près pont RER</t>
  </si>
  <si>
    <t>Rue du Dr Collé le long du Stade</t>
  </si>
  <si>
    <t>Rue Archangé - Mairie/Hopital arrêt des bus</t>
  </si>
  <si>
    <t>Avenue d'Alsace - Arrêt des bus "Les Bathes"</t>
  </si>
  <si>
    <t>38 Rue de la Ferme - Arrêt des bus "Ferme"</t>
  </si>
  <si>
    <t>Avenue d'Alsace - Arrêt des bus "Champagne"</t>
  </si>
  <si>
    <t>Avenue du Berry - Arrêt des bus "Hautes Plaines"</t>
  </si>
  <si>
    <t>Beauplan - Route de Versailles, arrêt des bus</t>
  </si>
  <si>
    <t>Av Georges Clémenceau - Près de la Gare SNCF/RER C, angle Av Raymond Aron</t>
  </si>
  <si>
    <t>Avenue St Marc - Près de Carrefour Market</t>
  </si>
  <si>
    <t>Rue de la Porte de Buc, au niveau des arrêt de bus entrée annexe de la gare des Chantiers</t>
  </si>
  <si>
    <t>Avenue de Paris - Au niveau de l'hôtel de ville</t>
  </si>
  <si>
    <t xml:space="preserve">Rue des Réservoirs - angle Bvd de la Reine </t>
  </si>
  <si>
    <t>Place de la Loi - Arrêt des bus</t>
  </si>
  <si>
    <t>Bvd St Antoine - Près de Leader Price - Arrêt "Pré Catelan"</t>
  </si>
  <si>
    <t>Angle RN 186 et Rue du Village - Arrêt des bus "Village"</t>
  </si>
  <si>
    <t>33 RN 186, abribus sur la Route de Versailles</t>
  </si>
  <si>
    <t>Rue de l'Ermitage - Face à Natur House</t>
  </si>
  <si>
    <t>Château - RER à proximité - Place Charles De Gaulle</t>
  </si>
  <si>
    <t>Avenue Longueil - Près du café "L'Avenue"</t>
  </si>
  <si>
    <t>Avenue Maurice Berteaux, près du garage Volkswagen</t>
  </si>
  <si>
    <t>Pont du Routoir - Arrêt des bus "Dampiere"</t>
  </si>
  <si>
    <t>Rue de Dampierre - Place Erignac</t>
  </si>
  <si>
    <t>Bvd Beethoven - Abribus "Les Roussières"</t>
  </si>
  <si>
    <t>Rue Turpault - Carrefour près de la mairie</t>
  </si>
  <si>
    <t>54 Rue Turpault - Arrêt des bus près de la maison d'arrêt</t>
  </si>
  <si>
    <t>Rue de la Boissière - le long de la résidence Comte de St Marsault</t>
  </si>
  <si>
    <t>2158 Rue de la Boissière, carrefour avec la Rue Lamartine</t>
  </si>
  <si>
    <t>Le Pontel, agence du Pontel et Autosur, Rte de St Germain, zone d'arrêt</t>
  </si>
  <si>
    <t>Abribus Rue du Président Coty - (carrefour avec la Rue Nationale)</t>
  </si>
  <si>
    <t>Arrêt de bus 419 / 439 "Lycée Descartes" - Av du Lycée</t>
  </si>
  <si>
    <t>Porte de St Cloud - Boulevard Murat</t>
  </si>
  <si>
    <t>1) Facultatif Porte Molitor
2) Porte d'Auteuil face stade Hébert</t>
  </si>
  <si>
    <t>Porte de la Muette, Boulevard Lannes</t>
  </si>
  <si>
    <t>Eglise du St Esprit - Av de Gaulle - Angle Rue Wagner</t>
  </si>
  <si>
    <t>Eglise de Meudon - près de la BNP, Rue de la République</t>
  </si>
  <si>
    <t>83 Av de Verdun - Arrêt des bus "Issy RER"</t>
  </si>
  <si>
    <t>Rond-point Victor Hugo - angle D76/D50</t>
  </si>
  <si>
    <t>Balard - Près des Bvd des Maréchaux (métro)</t>
  </si>
  <si>
    <t>Porte de Versailles - Place de la porte de Versailles</t>
  </si>
  <si>
    <t>Facultatif : Route de Corbeil - En face de l'entrée de la Résidence Jules Vallès (passage piétons)</t>
  </si>
  <si>
    <t xml:space="preserve">Rue Joliot-Curie - Arrêt des bus près du garage </t>
  </si>
  <si>
    <t xml:space="preserve">Rond-point de la patte d'oie - Intersection  Rue de Lardy et Rue de Bouray (D 17 et D 99) </t>
  </si>
  <si>
    <t>Parking de la gare RER/SNCF - Arrêt "Marolles Gare"</t>
  </si>
  <si>
    <t xml:space="preserve">Avenue Jacques Cartier - devant le groupe scolaire J. De La Fontaine </t>
  </si>
  <si>
    <t>Porte de Paris - Bvd Girault</t>
  </si>
  <si>
    <t>Devant le Relais de Cheptainville - Carrefour RD449 et Route de Marolles</t>
  </si>
  <si>
    <t>Carrefour Bvd du Québec et Allée Cornuel (Près de Renault)</t>
  </si>
  <si>
    <t>RP de la Patte d'Oie - Angle D17/D99</t>
  </si>
  <si>
    <t>Rue Joliot Curie - Arrêt des bus près du garage</t>
  </si>
  <si>
    <t>Av Bérégovoy  - Arrêt des bus "Thorigny"</t>
  </si>
  <si>
    <t>Rue de Paris - Complexe sportif (arrêt des bus)</t>
  </si>
  <si>
    <t>Rue de Dourdan, parking du stade</t>
  </si>
  <si>
    <t>16 bis Rue A Briand - Près de JM Allemand Déco</t>
  </si>
  <si>
    <t>Arrêt des bus "Marché" - Avenue A Briand</t>
  </si>
  <si>
    <t>Place de la République / Eglise - Arrêt "Marché"</t>
  </si>
  <si>
    <t>14 Rue Grinbaum - Arrêt "S Allendé"</t>
  </si>
  <si>
    <t>Avenue Charles De Gaulle - près des écoles</t>
  </si>
  <si>
    <t>Boulevard Dumay Delille - Angle Av de la République</t>
  </si>
  <si>
    <t>Place Gambetta</t>
  </si>
  <si>
    <t>Gare SNCF - Place de la Gare</t>
  </si>
  <si>
    <t>RN 186 - Face Station service - Arrêt "Haye aux Moines"</t>
  </si>
  <si>
    <t>Eglise de Créteil - TVM</t>
  </si>
  <si>
    <t>Gare - Rue du Pont de Créteil</t>
  </si>
  <si>
    <t>La Fourchette - Rue Charles Floquet</t>
  </si>
  <si>
    <t>Bvd De Strasbourg - Lycée Louis Armand</t>
  </si>
  <si>
    <t>Abribus RATP "Jules Ferry" - Bvd Alsace Lorraine</t>
  </si>
  <si>
    <t>Moulin de Viry - Chemin du Moulin</t>
  </si>
  <si>
    <t>Gare de Grigny - Route de Corbeil</t>
  </si>
  <si>
    <t>Angle Rues de Grigny et du Clos</t>
  </si>
  <si>
    <t>Sortie RN 7 - Bvd des Champs Elysées</t>
  </si>
  <si>
    <t>Sortie RN 7 - Bvd du Mal Leclerc</t>
  </si>
  <si>
    <t>Sortie RN 7 - Gare du Bras de Fer</t>
  </si>
  <si>
    <t>Avenue Charles Monier - Abribus</t>
  </si>
  <si>
    <t>Route de Montlhéry - Arrêt des bus "Guiperreux"</t>
  </si>
  <si>
    <t>Gare de Breuillet Bruyères - Route d'Arpajon</t>
  </si>
  <si>
    <t>Résidence de l'Etang - Rue de la Mare au Chanvre</t>
  </si>
  <si>
    <t>Angle Rues Dolet et Zola (D 148)</t>
  </si>
  <si>
    <t>Av Charles de Gaulle - Place des Alliés</t>
  </si>
  <si>
    <t>Av Aristide Briand - Devant le Grand Hôtel</t>
  </si>
  <si>
    <t>Av du Gal Leclerc - Square de Wieloch (CEA FAR)</t>
  </si>
  <si>
    <t>Rue de Fontenay - Abribus "Pierrelais"</t>
  </si>
  <si>
    <t>Avenue de Paris - Près du Square Jean Moulin</t>
  </si>
  <si>
    <t>Avenue de Paris - Près de l'immeuble de la Macif</t>
  </si>
  <si>
    <t>Porte de Bagnolet - Face station service Total sur Bvd Davout</t>
  </si>
  <si>
    <t>Porte des Lilas - Bvd Mortier - Métro</t>
  </si>
  <si>
    <t>Mairie de Pantin - Av du Gal Leclerc</t>
  </si>
  <si>
    <t>Rue de Stalingrad au niveau de la station de tramway T1 "Gaston Roulaud"</t>
  </si>
  <si>
    <t>Porte Dorée  - Bvd Poniatowski - Près hôtel IBIS</t>
  </si>
  <si>
    <t>Porte de Vincennes - Avenue de la Porte de Vincennes</t>
  </si>
  <si>
    <t>Av de la Div Leclerc - Abribus près du supermarché</t>
  </si>
  <si>
    <t>Av de la Div Leclerc - Arrêt des bus "Butte Rouge"</t>
  </si>
  <si>
    <t>Angle Rues Leclerc et Salengro</t>
  </si>
  <si>
    <t>Mairie de Chatenay - Arrêt des bus RATP</t>
  </si>
  <si>
    <t>Angle D60/D63 - Près de la gare RER</t>
  </si>
  <si>
    <t>Camberwell - Rue de Verdun</t>
  </si>
  <si>
    <t>Avenue Raymond Poincaré - Arrêt "Albert 1er"</t>
  </si>
  <si>
    <t>Angle Av Clémenceau et Rue du Dr Roux</t>
  </si>
  <si>
    <t>Pasteur - Meunier / Arrêt des bus</t>
  </si>
  <si>
    <t>Vache Noire - Arrêt des bus RATP</t>
  </si>
  <si>
    <t xml:space="preserve">"Pharmacie" Angle D.60, et rue A. Croizat </t>
  </si>
  <si>
    <t>142 Avenue Briand - Abribus "Croix de Berny"</t>
  </si>
  <si>
    <t>RN 20 (D920) - Arrêt des bus RATP "La Fontaine"</t>
  </si>
  <si>
    <t>Angle D 920 et D 60 (Avenue Galois)</t>
  </si>
  <si>
    <t>58 Avenue Galois</t>
  </si>
  <si>
    <t>Eglise - Rue Jean Jaurès au niveau de l'arrêt des bus</t>
  </si>
  <si>
    <t>9 Rue Defrance - Carrefour des Poulets</t>
  </si>
  <si>
    <t>Mairie de Cachan - Arrêt des bus  - Avenue C Desmoulins</t>
  </si>
  <si>
    <t>Avenue de la Convention - Arrêt des bus "Cité Jardins"</t>
  </si>
  <si>
    <t>La Martinière - Arrêt des bus sur D 36 (feux)</t>
  </si>
  <si>
    <t>Grande Rue du 8 Mai 1945 - Arrêt les Castors près du stop</t>
  </si>
  <si>
    <t>Rue de Versailles - Arrêt au niveau du Lycée de Vilgenis</t>
  </si>
  <si>
    <t>Centre commercial de la Bièvre - Rue A Pajeaud</t>
  </si>
  <si>
    <t>Avenue de la Div Leclerc (D920/RN20) - Arrêt "Pont d'Antony"</t>
  </si>
  <si>
    <t>Bvd Jean Jaurès - Arrêt des bus "Pasteur"</t>
  </si>
  <si>
    <t>Mairie de Fresnes - Arrêt des bus RATP Rue Albert Roper</t>
  </si>
  <si>
    <t>Bvd Jean Mermoz - Arrêt RATP "Croix du Sud"</t>
  </si>
  <si>
    <t>Mairie de Chevilly Larue - 47 Avenue du Gal De Gaulle</t>
  </si>
  <si>
    <t>Avenue Trébignaud, près de l'hôpital Béclère</t>
  </si>
  <si>
    <t>Rue Pierre et Marie Curie - Arrêt des bus "Marché"</t>
  </si>
  <si>
    <t>Rue de Vanves - Arrêt des bus "Hébert Gare"</t>
  </si>
  <si>
    <t>3 Rue Larmeroux - Près du pavillon de la tourelle</t>
  </si>
  <si>
    <t>70 Rue Bleuzen - Près de la station service</t>
  </si>
  <si>
    <t>Porte de Vanves - Rue Julia Bartet, près des Bvd des Maréchaux</t>
  </si>
  <si>
    <t>Porte Brancion - Angle Bvd Lefèvre et Rue Brancion</t>
  </si>
  <si>
    <t>Pont de Sèvres - Près de la Manufacture (sur les quais)</t>
  </si>
  <si>
    <t>Croix du Roy - 1 Rue de la Poterie</t>
  </si>
  <si>
    <t xml:space="preserve">119 Rond point des Bergères  - </t>
  </si>
  <si>
    <t>La Défense - D9A - Abribus Avenue du Gal De Gaulle</t>
  </si>
  <si>
    <t>Place Charras - Arrêt des bus</t>
  </si>
  <si>
    <t>Place Hérold - Arrêt des bus</t>
  </si>
  <si>
    <t>13 Avenue Charles De Gaulle - Arrêt des bus RATP "Pont de la Puce" (Domino's)</t>
  </si>
  <si>
    <t>arrêt</t>
  </si>
  <si>
    <t>terminus</t>
  </si>
  <si>
    <t>Bvd de la Loire - Angle Rue de Noirmoutier, arrêt des bus</t>
  </si>
  <si>
    <t>Rond-point Avenue de la Pyramide et Rue de Port Royal</t>
  </si>
  <si>
    <t>Rue du Dr Camescasse - Arrêt face au cimetière</t>
  </si>
  <si>
    <t>Angle D36 et Rue de la Martinière, abribus au carrefour (feux)</t>
  </si>
  <si>
    <t>Nano Innov - parking RIE Corbeville</t>
  </si>
  <si>
    <t>LA GARENNE COLOMBES</t>
  </si>
  <si>
    <r>
      <t>Porte de Paris - Boulevard E. Girault Abribus DM 20 - Devant la marbrerie Floury</t>
    </r>
    <r>
      <rPr>
        <sz val="10"/>
        <color indexed="10"/>
        <rFont val="Arial"/>
        <family val="2"/>
      </rPr>
      <t xml:space="preserve"> </t>
    </r>
  </si>
  <si>
    <r>
      <t>Porte d'Auteuil Abribus RATP PC1 "Porte d'Auteuil" Boulevard Murat, le long du stade Georges Hébert</t>
    </r>
    <r>
      <rPr>
        <sz val="10"/>
        <color indexed="10"/>
        <rFont val="Arial"/>
        <family val="2"/>
      </rPr>
      <t xml:space="preserve"> </t>
    </r>
  </si>
  <si>
    <r>
      <t>Eglise du St Esprit - Av du Gal De Gaulle - Abribus 289/290/295 - Face Rue R. Wagner</t>
    </r>
    <r>
      <rPr>
        <sz val="10"/>
        <color indexed="10"/>
        <rFont val="Arial"/>
        <family val="2"/>
      </rPr>
      <t xml:space="preserve"> </t>
    </r>
  </si>
  <si>
    <r>
      <t>Buisson - Rue de Chevincourt - Abribus "Buisson" devant gymnase Delaune</t>
    </r>
    <r>
      <rPr>
        <sz val="10"/>
        <color indexed="10"/>
        <rFont val="Arial"/>
        <family val="2"/>
      </rPr>
      <t xml:space="preserve"> </t>
    </r>
  </si>
  <si>
    <t>Route de Corbeil - Résidence J. Vallès</t>
  </si>
  <si>
    <r>
      <t xml:space="preserve"> Près des cimetières - Rue de Montjay - près de la Rue des Trèfles </t>
    </r>
    <r>
      <rPr>
        <sz val="9"/>
        <color indexed="10"/>
        <rFont val="Arial"/>
        <family val="2"/>
      </rPr>
      <t xml:space="preserve"> </t>
    </r>
  </si>
  <si>
    <t>Rue de Chevincourt - Buisson</t>
  </si>
  <si>
    <t>Soleil Levant sur D 906 (le soir)</t>
  </si>
  <si>
    <t xml:space="preserve"> Angle Allée Cornuel et Bvd du Québec - Rond point D99/D449</t>
  </si>
  <si>
    <t>Bvd de la Loire - Arrêt des bus peu après l'Av du Béarn</t>
  </si>
  <si>
    <t>Angle Avenue de la Pyramide et Rue de Port Royal</t>
  </si>
  <si>
    <t>NUMERO DE LIGNE</t>
  </si>
  <si>
    <t>C01</t>
  </si>
  <si>
    <t>C02</t>
  </si>
  <si>
    <t>C04</t>
  </si>
  <si>
    <t>C05</t>
  </si>
  <si>
    <t>C06</t>
  </si>
  <si>
    <t>C07</t>
  </si>
  <si>
    <t>A0SOIR</t>
  </si>
  <si>
    <t>A1SOIR</t>
  </si>
  <si>
    <t>A2SOIR</t>
  </si>
  <si>
    <t>A4SOIR</t>
  </si>
  <si>
    <t>A5SOIR</t>
  </si>
  <si>
    <t>A6SOIR</t>
  </si>
  <si>
    <t>A7SOIR</t>
  </si>
  <si>
    <t>A8SOIR</t>
  </si>
  <si>
    <t>A9SOIR</t>
  </si>
  <si>
    <t>B1SOIR</t>
  </si>
  <si>
    <t>B2SOIR</t>
  </si>
  <si>
    <t>B3SOIR</t>
  </si>
  <si>
    <t>B5SOIR</t>
  </si>
  <si>
    <t>B7SOIR</t>
  </si>
  <si>
    <t>C01SOIR</t>
  </si>
  <si>
    <t>C02SOIR</t>
  </si>
  <si>
    <t>C04SOIR</t>
  </si>
  <si>
    <t>C05SOIR</t>
  </si>
  <si>
    <t>C06SOIR</t>
  </si>
  <si>
    <t>C07SOIR</t>
  </si>
  <si>
    <t>C11SOIR</t>
  </si>
  <si>
    <t>C12SOIR</t>
  </si>
  <si>
    <t>D5SOIR</t>
  </si>
  <si>
    <t>D7SOIR</t>
  </si>
  <si>
    <t>E1SOIR</t>
  </si>
  <si>
    <t>E2SOIR</t>
  </si>
  <si>
    <t>E3SOIR</t>
  </si>
  <si>
    <t>E5SOIR</t>
  </si>
  <si>
    <t>E7SOIR</t>
  </si>
  <si>
    <t>E8SOIR</t>
  </si>
  <si>
    <t>G2SOIR</t>
  </si>
  <si>
    <t>G3SOIR</t>
  </si>
  <si>
    <t>G5SOIR</t>
  </si>
  <si>
    <t>G4SOIR</t>
  </si>
  <si>
    <t>Orme des Merisiers - bât 773 nord - 16h36</t>
  </si>
  <si>
    <t>Orme des Merisiers - bât 703 abribus - 16h37</t>
  </si>
  <si>
    <t>Orme bât 773 nord</t>
  </si>
  <si>
    <t>Orme bât 772 sud (centre aéré si besoin, dernier car)</t>
  </si>
  <si>
    <t>H+10 min / +20 min / +25 min / après dernier car</t>
  </si>
  <si>
    <t>Nav matin "externe" 1-2-3-4</t>
  </si>
  <si>
    <t>Porte nord - Parking extérieur</t>
  </si>
  <si>
    <t>D 132 - Après rond-point du centre, Rue de Bonnelles</t>
  </si>
  <si>
    <t>BONNELLES</t>
  </si>
  <si>
    <t>Rue de la Div. Leclerc - Arrêt des bus près du centre commercial</t>
  </si>
  <si>
    <t>Abribus TransEssonne sur D 988 - Près de l'Allée des Saules</t>
  </si>
  <si>
    <t>D 988 - Rue de Chartres - Abribus "Gare" face agence immobilière</t>
  </si>
  <si>
    <t>D 988 - Rue de Chartres - Abribus "Gare"</t>
  </si>
  <si>
    <t>Arrêt des bus D988, près de la Route de Villevert</t>
  </si>
  <si>
    <t>D 132 - Rue de Bonnelles près des Ecoles</t>
  </si>
  <si>
    <t>Abribus TransEssonne 05.15.18 "Place",  près de l'église (puis Rue du Jeu de Paume)</t>
  </si>
  <si>
    <t>Collège M. Vignaud - Route d'Arpajon</t>
  </si>
  <si>
    <t>Chambord - Arrêt des bus, Av. de Chambord</t>
  </si>
  <si>
    <t>1) Facultatif : monument aux morts
2) Collège M. Vignaud</t>
  </si>
  <si>
    <t>Chambord - Avenue de Chambord</t>
  </si>
  <si>
    <t>1) Arrêt facultatif près de la Rue A. Mounié le soir, sur RN 20
2) RN 20 (D920) - Av A. Briand - Arrêt "Fernand Fenzy"</t>
  </si>
  <si>
    <t>Le matin : Rue Georges Bizet - Angle Av De Gaulle - Abribus DM "Charles De Gaulle"</t>
  </si>
  <si>
    <t xml:space="preserve">87, Avenue de Stalingrad - Abribus RATP 199 "Pierre Curie", devant les résidences </t>
  </si>
  <si>
    <t>Av de Stalingrad - Abribus Curie</t>
  </si>
  <si>
    <t>Angle D117 / D217 - Rue de Chilly/Av Mitterrand</t>
  </si>
  <si>
    <t>EPINAY SUR ORGE</t>
  </si>
  <si>
    <t>B6</t>
  </si>
  <si>
    <t>Donjon - Route de Corbeil - Devant l'hypermarché Carrefour Abribus TICE et GENOVEBUS lignes 5 et 401</t>
  </si>
  <si>
    <t>Donjon, Route de Corbeil</t>
  </si>
  <si>
    <t>Près de la place de Stalingrad, Rue Gabriel Péri, face à la banque Arrêt Génovebus ligne 5 "Etoile"</t>
  </si>
  <si>
    <t>Près de la Gare - Bvd St Michel</t>
  </si>
  <si>
    <t>Arrêt GENOVEBUS ligne 5 "Christophe Colomb", sur Boulevard St-Michel</t>
  </si>
  <si>
    <t>Bvd St Michel - Arrêt des bus C. Colomb</t>
  </si>
  <si>
    <t>Gare de St Michel, Rue de Ste Geneviève</t>
  </si>
  <si>
    <t>Launay - 37 Rue de Montlhéry - arrêt des bus</t>
  </si>
  <si>
    <t>38 Rue de Montlhéry</t>
  </si>
  <si>
    <t>Rue Jules Verne, Arrêt TransEssonne</t>
  </si>
  <si>
    <r>
      <rPr>
        <u/>
        <sz val="10"/>
        <rFont val="Arial"/>
        <family val="2"/>
      </rPr>
      <t>Facultatif</t>
    </r>
    <r>
      <rPr>
        <sz val="10"/>
        <rFont val="Arial"/>
        <family val="2"/>
      </rPr>
      <t xml:space="preserve"> : Route de Villejust - Abribus "Les Hameaux"</t>
    </r>
  </si>
  <si>
    <t>Route de Villejust - Les Hameaux</t>
  </si>
  <si>
    <t>Rue du Fretay - Angle Rue de la Mairie - Abribus "Clos de Launay"</t>
  </si>
  <si>
    <t>Rue du Fretay, Clos de Launay</t>
  </si>
  <si>
    <t>B6SOIR</t>
  </si>
  <si>
    <t>Mairie - Rue Courtanesse  - Arrêt des bus</t>
  </si>
  <si>
    <t>Rue Courtanesse - Mairie, arrêt des bus</t>
  </si>
  <si>
    <t>BREUILLET-VILLAGE</t>
  </si>
  <si>
    <t>Gare - Arrêt avant passage à niveau, face abribus Angle Rue de Boissy et Rue des Prairies</t>
  </si>
  <si>
    <t>Route d'Arpajon - Arrêt des bus après centre commercial</t>
  </si>
  <si>
    <t>Rue des Prairies - Près de la gare de Breuillet-Village</t>
  </si>
  <si>
    <t>1) Rond-point D116 / D97, arrêt TransEssonne 39-18 "La Roche - Rond-Point" (zébras)
2) Facultatif près du magasin de matériaux</t>
  </si>
  <si>
    <t>Angle rues des Noyers et Léon Blum - Face 79 Rue Léon Blum</t>
  </si>
  <si>
    <t>Le Château d'eau de Linas - Abribus Transdev "Château d'Eau"</t>
  </si>
  <si>
    <t>Place de l'Europe  - Abribus DM 151/152/153 "Place de l'Europe", après carrefour avec la RN 20, direction Marcoussis</t>
  </si>
  <si>
    <t>125, rue A. Dubois - Abribus DM 152 "La Houssaye"</t>
  </si>
  <si>
    <t>Devant la Mairie - Abribus DM 152 "Mairie" - près de la Place de la République</t>
  </si>
  <si>
    <t>RD 446 - Hameau le Gay - Arrêt des bus DM 10 A/B "Bel Ebat"</t>
  </si>
  <si>
    <t>Route d'Orsay - Abribus DM 10 A/B - "Poteau Blanc" sur RD 446</t>
  </si>
  <si>
    <r>
      <rPr>
        <u/>
        <sz val="10"/>
        <rFont val="Arial"/>
        <family val="2"/>
      </rPr>
      <t xml:space="preserve">Le matin uniquement </t>
    </r>
    <r>
      <rPr>
        <sz val="10"/>
        <rFont val="Arial"/>
        <family val="2"/>
      </rPr>
      <t>: Clos bouquet - angle rues de Paris et du Clos Bouquet côté Place de la Paix (salon de coiffure)</t>
    </r>
  </si>
  <si>
    <t>Route d'Orsay - Poteau Blanc</t>
  </si>
  <si>
    <t>Hameau le Guay - Bel Ebat</t>
  </si>
  <si>
    <t>Mairie/Eglise - Arrêt des bus</t>
  </si>
  <si>
    <t>Rue A. Dubois, près du CTR - La Houssaye</t>
  </si>
  <si>
    <t>Place de l'Europe</t>
  </si>
  <si>
    <t>Château d'eau de Linas - Sortie RN 20</t>
  </si>
  <si>
    <t>Rue Léon Blum, près de la Rue des Noyers</t>
  </si>
  <si>
    <t>Rue Léon Blum, près de la Polyclinique</t>
  </si>
  <si>
    <t>Rue du Dr Babin - Arrêt Lanson</t>
  </si>
  <si>
    <t>Ecole Paul Langevin - Route de Corbeil</t>
  </si>
  <si>
    <t>Château de Vincennes - Avenue de Paris</t>
  </si>
  <si>
    <t>Place Pierre Semard - D120 - Arrêt des bus en direction de Paris</t>
  </si>
  <si>
    <t>Place Pierre Semard, arrêt des bus D120</t>
  </si>
  <si>
    <t>14 Rue Maurice Berteaux - Arrêt des bus "Quartier de la Mesure" - près de la résidence</t>
  </si>
  <si>
    <t>Av de la République - Arrêt "RER Maisons Alfort / Alfortville"</t>
  </si>
  <si>
    <t>MORSANG SUR ORGE</t>
  </si>
  <si>
    <t>(tunnel 3,30 m possible) Gare, Abribus TransEssonne "GARE RER" DM 16, Rue de Sainte-Geneviève</t>
  </si>
  <si>
    <t>Avenue Gal De Gaulle (D3) - Arrêt "De Gaulle - Stalingrad"</t>
  </si>
  <si>
    <t>Avenue du Gal De Gaulle (RD3) - Près Av. De Stalingrad - Abribus RATP "De Gaulle / Stalingrad"</t>
  </si>
  <si>
    <t>Angle Av Jean Jaurès / Rue St Eloi près de ORVIF</t>
  </si>
  <si>
    <t>LIGNE</t>
  </si>
  <si>
    <t>NOGENT LE ROI</t>
  </si>
  <si>
    <t>BOISSY ST LEGER</t>
  </si>
  <si>
    <t>STE GENEVIEVE DES BOIS</t>
  </si>
  <si>
    <t>ST GERMAIN LES ARPAJON</t>
  </si>
  <si>
    <t>MAISONS ALFORT</t>
  </si>
  <si>
    <t>NORD</t>
  </si>
  <si>
    <t>C5</t>
  </si>
  <si>
    <t>PORTE D'ORLEANS</t>
  </si>
  <si>
    <t>PORTE DAUPHINE</t>
  </si>
  <si>
    <t>PORTE DE ST OUEN</t>
  </si>
  <si>
    <t>PORTE DE SEVRES</t>
  </si>
  <si>
    <t>PORTE DE VERSAILLES</t>
  </si>
  <si>
    <t>PORTE ITALIE</t>
  </si>
  <si>
    <t xml:space="preserve">Orme bât 703 </t>
  </si>
  <si>
    <t>Orme - Face Abribus près du bât 703</t>
  </si>
  <si>
    <t xml:space="preserve">Le matin : Après la Mairie - Av V. Cresson - Face Banque Populaire (Vélib) </t>
  </si>
  <si>
    <t>Rue des Michets Petray - Sous le parvis de la Défense, direction Puteaux, le long de la gare routière, à la limite de la sortie du souterrain</t>
  </si>
  <si>
    <t>NAVETTES MUTUALISEES
dispositions spéciales</t>
  </si>
  <si>
    <t>SOIR</t>
  </si>
  <si>
    <t>Paris - Porte d’Orléans - Gare routière - Av de la Porte d'Orléans (sens vers Paris)</t>
  </si>
  <si>
    <t>RP Camille Claudel, près de l'ONERA - Palaiseau</t>
  </si>
  <si>
    <t>Paris - Porte d’Orléans - Gare routière</t>
  </si>
  <si>
    <t>Cars équipés selon les normes Wifi.</t>
  </si>
  <si>
    <t>CONSIGNES</t>
  </si>
  <si>
    <t>Les conducteurs en place en tête de ligne ont autorisation d’anticiper les horaires de départ (sauf le dernier service du matin ou du soir) dès que le car est plein.</t>
  </si>
  <si>
    <r>
      <rPr>
        <u/>
        <sz val="11"/>
        <rFont val="Arial"/>
        <family val="2"/>
      </rPr>
      <t>Obligation</t>
    </r>
    <r>
      <rPr>
        <sz val="11"/>
        <rFont val="Arial"/>
        <family val="2"/>
      </rPr>
      <t xml:space="preserve"> de présenter au conducteur, matin et soir, un titre d’accès valide au CEA (badge, convocation…), afin que la refacturation des coûts par entreprise soit conforme à l’utilisation du service.  </t>
    </r>
  </si>
  <si>
    <t xml:space="preserve">VELIZY / MEUDON </t>
  </si>
  <si>
    <t>Facultatif : Rue du Petit Clamart, le long du T6 "Meudon-la-Forêt"</t>
  </si>
  <si>
    <t xml:space="preserve">120bis / 122 Av. de Verdun - Abribus RATP 123 '"Issy RER" </t>
  </si>
  <si>
    <t>Les "premiers" et "derniers" trajets sont effectués par le même car : risque de retard au dernier horaire en cas de trafic chargé</t>
  </si>
  <si>
    <t>NAVETTES MUTUALISEES</t>
  </si>
  <si>
    <t>Départ le soir</t>
  </si>
  <si>
    <t>gare routière</t>
  </si>
  <si>
    <t>nombre de départs variables en fonction de la période (voir onglet spécifique)</t>
  </si>
  <si>
    <t>Rue de la Div. Leclerc - Abribus "Capucins"
RP MAGASIN DE MOTOCULTURE</t>
  </si>
  <si>
    <r>
      <t>Près de l’ONERA (</t>
    </r>
    <r>
      <rPr>
        <u/>
        <sz val="11"/>
        <color rgb="FF000000"/>
        <rFont val="Calibri"/>
        <family val="2"/>
      </rPr>
      <t>si usagers ONERA montés à Paris uniquement)</t>
    </r>
    <r>
      <rPr>
        <sz val="11"/>
        <color rgb="FF000000"/>
        <rFont val="Calibri"/>
        <family val="2"/>
      </rPr>
      <t xml:space="preserve"> – RP Camille Claudel - Palaiseau</t>
    </r>
  </si>
  <si>
    <t>Bât 563/611 - Rond-point</t>
  </si>
  <si>
    <t>Digitéo Moulon - Nouvelle RD128 au nord du bâtiment (Rue F. Perrin)</t>
  </si>
  <si>
    <t>Bât 122 Nord, près du parking</t>
  </si>
  <si>
    <t>Fréquence d'environ 10 minutes dans l'amplitude des cars</t>
  </si>
  <si>
    <t>Nav matin "porte nord" 9</t>
  </si>
  <si>
    <t>Bât 601 sud (SST) avant le carrefour (Porte Nord - Accueil à proximité)</t>
  </si>
  <si>
    <t>NAV MUT</t>
  </si>
  <si>
    <t>PORTE EST/BAT SIEGE (départ à l'ext)</t>
  </si>
  <si>
    <t>TETE DE LIGNE</t>
  </si>
  <si>
    <t>Porte ORPHEE - côté site principal - rond-point héliport</t>
  </si>
  <si>
    <t>Navette matin "interne" 5-6-7-8</t>
  </si>
  <si>
    <t>Zone 306 - Porte "est" - près du bât siège (447)</t>
  </si>
  <si>
    <t>NAV MUT SOIR : 306/447-P2-Orme-Digitéo-Nano
EDF-Onéra-</t>
  </si>
  <si>
    <t>Route de St-Fiacre (RD 148), sortie RN 20 - Arrêt des cars Ormont, près du parking LIDL</t>
  </si>
  <si>
    <t>335 Avenue De Gaulle - Face arrêt "Mail de la Plaine"</t>
  </si>
  <si>
    <t>Place du Garde - Arrêt des bus</t>
  </si>
  <si>
    <t>14-16 Rue Marius Minnard - Arrêt minute en face de la Poste</t>
  </si>
  <si>
    <t>Abribus "Place Mancest", Rue Marius Minnard, après la Poste</t>
  </si>
  <si>
    <t>10 Bvd d'Alembert - Abribus "Université Vauban - D'Alembert"</t>
  </si>
  <si>
    <t>10 Bvd d'Alembert - Abribus "Vauban - D'Alembert" (UVSQ)</t>
  </si>
  <si>
    <t>Face au 54 Rue Turpault - Arrêt des bus "Hirbec"</t>
  </si>
  <si>
    <t>Facultatif : Rue A. Turpault, arrêt des bus "Turpault", face Rue d'Arcy, près de la mairie</t>
  </si>
  <si>
    <t>Bvd Beethoven - Abribus "Les Roussières", angle Rue Ravel</t>
  </si>
  <si>
    <t>Rue de Dampierre - Abribus "40 Arpents" avant place Erignac</t>
  </si>
  <si>
    <t>Place St Exupéry (demi-tour)</t>
  </si>
  <si>
    <t>Place St Exupéry, zone de la gare (demi-tour) - près des abribus, angle Avenue Jouet</t>
  </si>
  <si>
    <t>Pont du Routoir - Abribus "Dampierre"</t>
  </si>
  <si>
    <t>Devant le Supermarché "Carrefour market"  - Arrêt des bus, Rue du Moulin</t>
  </si>
  <si>
    <t>PORTE EST - SIEGE,
et (facultatif) P2:Neurospin</t>
  </si>
  <si>
    <t>Rue de Villeroy (espace culturel / gendarmerie)</t>
  </si>
  <si>
    <t>Beauplan - Abribus Sqybus 417/438/464 - Rte de Versailles</t>
  </si>
  <si>
    <t>km dans 1 sens
(environ)</t>
  </si>
  <si>
    <t>PORTE D'ORLEANS - PRES DE LA GARE ROUTIERE (Place du 25 Août ou Av de la Porte d'Orléans)</t>
  </si>
  <si>
    <t>Dessertes soir
(le conducteur n'effectue que les arrêts "soir" souhaités)</t>
  </si>
  <si>
    <t>N° ligne soir</t>
  </si>
  <si>
    <t>Abribus "Escalier des Ulis", face Escalier des Ulis</t>
  </si>
  <si>
    <t>Abribus "République", place de la République Angle des Rues L. Scocard et A. Maginot</t>
  </si>
  <si>
    <t>Route de Montlhéry - Arrêt des bus "Mondétour"</t>
  </si>
  <si>
    <t>Abribus "Escalier des Ulis", Route de Montlhéry</t>
  </si>
  <si>
    <t>Abbaye / Adam - Arrêt ligne 10 "Les Moulins"</t>
  </si>
  <si>
    <t>Arrêt de bus TransEssonne "Ferme" - en face du 38, Rue de la Ferme</t>
  </si>
  <si>
    <t>Place de la Mairie - Abribus</t>
  </si>
  <si>
    <t>Place de la Gare - Avenue du Gal Leclerc - Gare routière/Arrêts des bus</t>
  </si>
  <si>
    <t>3-5 Avenue du Gal Leclerc - Abribus face Rue de la Source</t>
  </si>
  <si>
    <t xml:space="preserve">Rue de l'Abreuvoir - Nouvelle déviation de la gare, arrêt des bus </t>
  </si>
  <si>
    <t>Place de la Mairie</t>
  </si>
  <si>
    <t>Avenue du Gal Leclerc - Angle Rue de la Source</t>
  </si>
  <si>
    <t>Rue de l'Abreuvoir - Nouvelle déviation de la Gare</t>
  </si>
  <si>
    <t>En face de la Place de la Gare</t>
  </si>
  <si>
    <t xml:space="preserve">VERT LE PETIT </t>
  </si>
  <si>
    <t>Rue de la Div. Leclerc - Abribus "Capucins", avant rond-point</t>
  </si>
  <si>
    <t>Av de la Div. Leclerc - Arrêt "Centre" près de Nicolas</t>
  </si>
  <si>
    <t>Av. de la Div. Leclerc - Arrêt des bus "Centre" devant agence immobilière, face boulangerie (rues piétonnes)</t>
  </si>
  <si>
    <t>Rue de Villeroy, devant l'espace culturel (près de la gendarmerie)</t>
  </si>
  <si>
    <r>
      <t>LES ULIS</t>
    </r>
    <r>
      <rPr>
        <b/>
        <sz val="10"/>
        <color rgb="FFFF0000"/>
        <rFont val="Arial"/>
        <family val="2"/>
      </rPr>
      <t xml:space="preserve"> </t>
    </r>
  </si>
  <si>
    <t xml:space="preserve">MATIN </t>
  </si>
  <si>
    <t>CEA/Orme - entrée Orme/Soleil, après le portail - rond-point</t>
  </si>
  <si>
    <t>Rue Raspail - Abribus "Bout du Rang / Picasso"</t>
  </si>
  <si>
    <t>150 Rue de Chevilly, Abribus RATP "Youri Gagarine" (après le carrefour Rue de Chevilly/Av. de l'Epi d'Or)</t>
  </si>
  <si>
    <t>119 Rue de Chevilly - Abribus "Gagarine"</t>
  </si>
  <si>
    <t xml:space="preserve">Porte d'Etampes - 25, Boulevard J. Jaurès Abribus TransEssonne 39.18 </t>
  </si>
  <si>
    <t>Porte d'Etampes - Bvd Jean Jaurès - Arrêt des bus</t>
  </si>
  <si>
    <t xml:space="preserve">LES ULIS </t>
  </si>
  <si>
    <r>
      <rPr>
        <sz val="10"/>
        <rFont val="Arial"/>
        <family val="2"/>
      </rPr>
      <t>"Champagne" Arrêt TransEssonne, sur l'Avenue d'Alsace, en direction d'Orsay</t>
    </r>
    <r>
      <rPr>
        <strike/>
        <sz val="10"/>
        <rFont val="Arial"/>
        <family val="2"/>
      </rPr>
      <t xml:space="preserve"> </t>
    </r>
  </si>
  <si>
    <t>Abribus Mocsouris sur Rocade de Frileuse</t>
  </si>
  <si>
    <r>
      <t>Abri "Mocsouris" - Rocade de Frileuse - Angle allée de Mocsouris</t>
    </r>
    <r>
      <rPr>
        <b/>
        <sz val="10"/>
        <rFont val="Arial"/>
        <family val="2"/>
      </rPr>
      <t xml:space="preserve"> </t>
    </r>
  </si>
  <si>
    <t>GIF SUR YVETTE / COURCELLE</t>
  </si>
  <si>
    <t>Rue Raoul Dautry - Arrêt dans le rond-point, près du pont des Coudraies (D 95)</t>
  </si>
  <si>
    <t>Av Brossolette - arrêt des bus RATP "12 Février 1934"</t>
  </si>
  <si>
    <t>Angle Av. Leclerc et Rue Marceau - Après le carrefour - Arrêt des bus RATP et ligne 1 "Palaiseau Villebon RER" - le long de l'espace vert.</t>
  </si>
  <si>
    <t>Face au 92 Avenue Leclerc - "Marceau"</t>
  </si>
  <si>
    <t>"Bois de Fourcherolles" - Arrêt des bus Av. Leclerc</t>
  </si>
  <si>
    <t>Résidence de l'Yvette/ex-Cité CEA - 30, Avenue St Laurent</t>
  </si>
  <si>
    <t>92, Avenue du Général Leclerc - Près de l'entrée de la résidence Marceau  - Arrêt des bus "Marceau" ligne 1</t>
  </si>
  <si>
    <t>128 Avenue du Général Leclerc - Arrêt des bus ligne 1 "Bois de Fourcherolles" (résidence La Georgerie)</t>
  </si>
  <si>
    <r>
      <t xml:space="preserve">Avenue du Général Leclerc (D 19) - Abribus RATP 104 "8 Mai 1945" - Avant croisement avec Av. Busteau - </t>
    </r>
    <r>
      <rPr>
        <b/>
        <u/>
        <sz val="10"/>
        <rFont val="Arial"/>
        <family val="2"/>
      </rPr>
      <t>En face</t>
    </r>
    <r>
      <rPr>
        <b/>
        <sz val="10"/>
        <rFont val="Arial"/>
        <family val="2"/>
      </rPr>
      <t xml:space="preserve"> station service</t>
    </r>
  </si>
  <si>
    <t>Av Leclerc - EN FACE Abribus "8 Mai 1945" (près de TOTAL)</t>
  </si>
  <si>
    <t>Bvd Georges Michel - Abribus Face Intermarché</t>
  </si>
  <si>
    <t>Sortie RN 7 Clinique de l'Essonne - Angle Champs Elysées et D92 (dans la rampe de retour sur N7)</t>
  </si>
  <si>
    <t>Chaumusson - D838 (Rue de Versailles)</t>
  </si>
  <si>
    <t>Abribus SAVAC - LCJ 262 "Place du 14 Juillet" - Rue de la République</t>
  </si>
  <si>
    <t>Chaumusson - Arrêt des bus - 6 Rue de Versailles sur D838</t>
  </si>
  <si>
    <t>Gare SNCF - RER C Arrêt Avenue Raymond Aron, angle Av. Clémenceau</t>
  </si>
  <si>
    <t>Rue Eboué - Angle Rue Diderot</t>
  </si>
  <si>
    <t>MATIN</t>
  </si>
  <si>
    <t>Terminus : Annexe Dautry - Abribus Bât 471 A - Route du Cyclotron</t>
  </si>
  <si>
    <t>Face entrée siège, bât 447 - 16h42</t>
  </si>
  <si>
    <r>
      <rPr>
        <b/>
        <sz val="11"/>
        <color rgb="FFFF0000"/>
        <rFont val="Arial"/>
        <family val="2"/>
      </rPr>
      <t>Orme des Merisiers</t>
    </r>
    <r>
      <rPr>
        <b/>
        <sz val="11"/>
        <color theme="1"/>
        <rFont val="Arial"/>
        <family val="2"/>
      </rPr>
      <t xml:space="preserve"> - Près du bât 772 sud (fond de l'Orme) - 16h35</t>
    </r>
  </si>
  <si>
    <t>Face BLG - bât 608 au stop - 16h42</t>
  </si>
  <si>
    <r>
      <rPr>
        <b/>
        <sz val="11"/>
        <color rgb="FF00B050"/>
        <rFont val="Arial"/>
        <family val="2"/>
      </rPr>
      <t xml:space="preserve">Près des bât 442/472/474 </t>
    </r>
    <r>
      <rPr>
        <b/>
        <sz val="11"/>
        <rFont val="Arial"/>
        <family val="2"/>
      </rPr>
      <t>- 16h40 - Zone Ouest du Centre</t>
    </r>
  </si>
  <si>
    <t>En rouge : navette "externe", évolue en dehors du site principal</t>
  </si>
  <si>
    <t>Annexe Dautry - bât 471 A (abribus) - 16h42</t>
  </si>
  <si>
    <t>ARRET PORTE NORD</t>
  </si>
  <si>
    <t>NANO INNOV 
autorisé DIR</t>
  </si>
  <si>
    <t>Travée</t>
  </si>
  <si>
    <t>SORTIES
le soir 
ordre de départ</t>
  </si>
  <si>
    <t>DIGITEO MOULON</t>
  </si>
  <si>
    <t>NANO INNOV</t>
  </si>
  <si>
    <t>CEA/P-Sac  - Porte est (306), le long du bât 447 siège - arrêt des cars</t>
  </si>
  <si>
    <t>CEA/P-Sac - Neurospin, le long du parking P2 près des tourniquets</t>
  </si>
  <si>
    <t>CEA /P-Sac  - Zone D306 près de la porte est (bât 447 siège - arrêt des cars)</t>
  </si>
  <si>
    <t>Porte de Sèvres / Balard - Bvd Valin, angle Av. du Pont de Sèvres, près de la DGA</t>
  </si>
  <si>
    <t>WC</t>
  </si>
  <si>
    <t>ABRI</t>
  </si>
  <si>
    <t>INFO</t>
  </si>
  <si>
    <t>SORTIE CARS</t>
  </si>
  <si>
    <t>ENTREE CARS</t>
  </si>
  <si>
    <t>Avenue de Verdun - Arrêt face à l'hôtel B&amp;B</t>
  </si>
  <si>
    <t>Orme - Face parking bât 772</t>
  </si>
  <si>
    <t>Orme - Bât 776 sud</t>
  </si>
  <si>
    <t>Circuit retour : Arrêt des bus 306 - Porte "est" - devant bât siège (447)</t>
  </si>
  <si>
    <t>Circuit ORME =&gt; CEA/SITE PRINCIPAL =&gt; ORME</t>
  </si>
  <si>
    <t>Orme - Départ près du bât 776 sud</t>
  </si>
  <si>
    <t>Nav soir 2 - DEPART : 1 car à 16h40</t>
  </si>
  <si>
    <t>Nav soir 7 - DEPART : 1 car à 16h40</t>
  </si>
  <si>
    <t>Nav soir 8-9 - DEPART : 2 cars à 16h40</t>
  </si>
  <si>
    <r>
      <rPr>
        <b/>
        <sz val="11"/>
        <color rgb="FFFF0000"/>
        <rFont val="Arial"/>
        <family val="2"/>
      </rPr>
      <t>INSTN</t>
    </r>
    <r>
      <rPr>
        <b/>
        <sz val="11"/>
        <rFont val="Arial"/>
        <family val="2"/>
      </rPr>
      <t xml:space="preserve"> - Abribus bât 395 - 16h40</t>
    </r>
  </si>
  <si>
    <r>
      <rPr>
        <b/>
        <sz val="11"/>
        <color rgb="FF00B050"/>
        <rFont val="Arial"/>
        <family val="2"/>
      </rPr>
      <t>Parking face bât 122 nord -</t>
    </r>
    <r>
      <rPr>
        <b/>
        <sz val="11"/>
        <rFont val="Arial"/>
        <family val="2"/>
      </rPr>
      <t xml:space="preserve"> 16h40 - Route de Saturne/Av Principale</t>
    </r>
  </si>
  <si>
    <t>Nav soir 1 - DEPART : 1 car à 16h35</t>
  </si>
  <si>
    <r>
      <rPr>
        <b/>
        <sz val="10"/>
        <rFont val="Arial"/>
        <family val="2"/>
      </rPr>
      <t>CLAMART</t>
    </r>
    <r>
      <rPr>
        <sz val="10"/>
        <rFont val="Arial"/>
        <family val="2"/>
      </rPr>
      <t xml:space="preserve"> PAVE BLANC - Arrêt RATP 190 - Av du Gal De Gaulle</t>
    </r>
  </si>
  <si>
    <r>
      <rPr>
        <b/>
        <sz val="10"/>
        <rFont val="Arial"/>
        <family val="2"/>
      </rPr>
      <t>CLAMART</t>
    </r>
    <r>
      <rPr>
        <sz val="10"/>
        <rFont val="Arial"/>
        <family val="2"/>
      </rPr>
      <t xml:space="preserve"> - CITE DE LA PLAINE - Arrêt RATP - Av du Gal De Gaulle</t>
    </r>
  </si>
  <si>
    <r>
      <rPr>
        <b/>
        <sz val="10"/>
        <rFont val="Arial"/>
        <family val="2"/>
      </rPr>
      <t>CLAMART</t>
    </r>
    <r>
      <rPr>
        <sz val="10"/>
        <rFont val="Arial"/>
        <family val="2"/>
      </rPr>
      <t xml:space="preserve"> - HOPITAL BECLERE - Arrêt RATP - Av du Gal De Gaulle</t>
    </r>
  </si>
  <si>
    <r>
      <rPr>
        <b/>
        <sz val="10"/>
        <rFont val="Arial"/>
        <family val="2"/>
      </rPr>
      <t>FONTENAY AUX ROSES</t>
    </r>
    <r>
      <rPr>
        <sz val="10"/>
        <rFont val="Arial"/>
        <family val="2"/>
      </rPr>
      <t xml:space="preserve"> - Carrefour Av Leclerc / Av de Verdun</t>
    </r>
  </si>
  <si>
    <r>
      <rPr>
        <b/>
        <sz val="10"/>
        <rFont val="Arial"/>
        <family val="2"/>
      </rPr>
      <t>FONTENAY AUX ROSES</t>
    </r>
    <r>
      <rPr>
        <sz val="10"/>
        <rFont val="Arial"/>
        <family val="2"/>
      </rPr>
      <t xml:space="preserve"> - Av Leclerc - Arrêt RATP "Square de Wieloch"</t>
    </r>
  </si>
  <si>
    <r>
      <rPr>
        <b/>
        <sz val="10"/>
        <rFont val="Arial"/>
        <family val="2"/>
      </rPr>
      <t>FONTENAY AUX ROSES</t>
    </r>
    <r>
      <rPr>
        <sz val="10"/>
        <rFont val="Arial"/>
        <family val="2"/>
      </rPr>
      <t xml:space="preserve"> - Carrefour de la Cavée - Arrêt RATP "André Salel"</t>
    </r>
  </si>
  <si>
    <r>
      <rPr>
        <b/>
        <sz val="10"/>
        <rFont val="Arial"/>
        <family val="2"/>
      </rPr>
      <t>CHATILLON</t>
    </r>
    <r>
      <rPr>
        <sz val="10"/>
        <rFont val="Arial"/>
        <family val="2"/>
      </rPr>
      <t xml:space="preserve"> - Face au 26 bis Rue de Fontenay (square) - Abribus RATP "Pierrelais"</t>
    </r>
  </si>
  <si>
    <r>
      <rPr>
        <b/>
        <sz val="10"/>
        <rFont val="Arial"/>
        <family val="2"/>
      </rPr>
      <t>CHATILLON</t>
    </r>
    <r>
      <rPr>
        <sz val="10"/>
        <rFont val="Arial"/>
        <family val="2"/>
      </rPr>
      <t xml:space="preserve"> - Av de Paris/D906 - Près de la station "CHATILLON MONTROUGE"</t>
    </r>
  </si>
  <si>
    <t>41, Avenue de Dordogne - Abribus TransEssonne "Essouriau" - Face lycée</t>
  </si>
  <si>
    <t>1) Avenue de Dordogne, devant le lycée de l'Essouriau
2) Terminus facultatif aux abords de la gare routière du C Cial Ulis 2</t>
  </si>
  <si>
    <t>Arrêt TransEssonne "Les Bathes" Sur l'Avenue d'Alsace</t>
  </si>
  <si>
    <t xml:space="preserve">Avenue P. Brossolette (D 118) - Abribus "Rue de Chilly" - Gare RER à proximité </t>
  </si>
  <si>
    <t>Av. P. Brossolette - D 118 - Abribus "Rue de Chilly"</t>
  </si>
  <si>
    <t>Rue Charles Brune  (près de la Préfecture et de la gare SNCF), parking des cars</t>
  </si>
  <si>
    <t>Avenue J. Mermoz - Après Speedy - 
Arrêt des bus "J. Gallet"</t>
  </si>
  <si>
    <t>NOGENT-LE-PHAYE</t>
  </si>
  <si>
    <r>
      <rPr>
        <i/>
        <u/>
        <sz val="10"/>
        <rFont val="Arial"/>
        <family val="2"/>
      </rPr>
      <t>Faire signe</t>
    </r>
    <r>
      <rPr>
        <sz val="10"/>
        <rFont val="Arial"/>
        <family val="2"/>
      </rPr>
      <t xml:space="preserve"> : Bois Paris / D 910 - Arrêt face centre auto, le long du garage poids lourds</t>
    </r>
  </si>
  <si>
    <t>Abribus "Centre" - Avenue des Platanes / Rue d'Arras</t>
  </si>
  <si>
    <t>"Bréau", arrêt des bus à l'entrée de la ville, Rue Stourm</t>
  </si>
  <si>
    <t>SAINT-ARNOULT-en-YVELINES</t>
  </si>
  <si>
    <t>"Poupinel", arrêt des bus, Rue Stourm (avant Rue Poupinel)</t>
  </si>
  <si>
    <t>Arrêt des bus "Leclerc", 62 Place du Général Leclerc</t>
  </si>
  <si>
    <t>"Cimetière" - Abribus, Rue du Dr Camescasse</t>
  </si>
  <si>
    <t>Rue de la Glacière - angle Rte de Clairefontaine, au niveau du parking et de l'abribus</t>
  </si>
  <si>
    <t>Bois Paris devant le centre auto (D 910)</t>
  </si>
  <si>
    <t>Rue Stourm - Arrêt des bus Poupinel</t>
  </si>
  <si>
    <t>B4</t>
  </si>
  <si>
    <t>Rue du Mail (près de la Gare), devant Lycée JB Corot - D77, en direction de Morsang</t>
  </si>
  <si>
    <t>Carrefour Rue Jean Raynal (D77) et Avenue du Cdt Barré, devant le Château - Arrêt des bus "Raynal"</t>
  </si>
  <si>
    <t>Abribus devant la Mairie - Rue Jean Raynal (D 77)</t>
  </si>
  <si>
    <t>VILLEMOISSON SUR ORGE</t>
  </si>
  <si>
    <t>Avenue du Grand Orme/Place des Fougères, devant la Mairie, arrêt des bus "15"</t>
  </si>
  <si>
    <r>
      <rPr>
        <b/>
        <i/>
        <sz val="10"/>
        <rFont val="Arial"/>
        <family val="2"/>
      </rPr>
      <t>(tunnel 3,70m possible)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Gare d'Epinay - 35 Rue de Corbeil, Arrêt des bus, en direction du centre ville </t>
    </r>
  </si>
  <si>
    <t>Abribus "Terrasses", face au 39 Grande Rue - Angle Rue de Sillery</t>
  </si>
  <si>
    <t>BALLAINVILLIERS</t>
  </si>
  <si>
    <t>Grande Rue - Arrêt "Terrasses"</t>
  </si>
  <si>
    <t>Gare d'Epinay</t>
  </si>
  <si>
    <t>Place des Fougères - Mairie</t>
  </si>
  <si>
    <t>Avenue du Cdt Barré</t>
  </si>
  <si>
    <t>Lycée JB Corot</t>
  </si>
  <si>
    <t>B4 SOIR</t>
  </si>
  <si>
    <t>B4SOIR</t>
  </si>
  <si>
    <t>DIRECT : Porte d'Italie</t>
  </si>
  <si>
    <t xml:space="preserve">Porte de Gentilly transférée vers Paris/Gentilly - Rue du Val de Marne/Place Mazagran - Face à l'institut IPSOS </t>
  </si>
  <si>
    <t>Porte de Gentilly et Stade Charlety</t>
  </si>
  <si>
    <t>Porte d'Italie (terminus si nécessaire)</t>
  </si>
  <si>
    <t xml:space="preserve">ARRET DIGITEO
autorisé DIR </t>
  </si>
  <si>
    <t>HORAIRE
(en trafic habituel)</t>
  </si>
  <si>
    <t>SAINTRY SUR SEINE</t>
  </si>
  <si>
    <t>89 Rte de Melun - Arrêt des bus "Réservoirs" après carrefour avec la rue des Réservoirs</t>
  </si>
  <si>
    <t>Arrêt des bus "Réservoirs", Rte de Melun</t>
  </si>
  <si>
    <t xml:space="preserve">Face au 9 Rue Defrance - Arrêt RATP 184 "Carrefour des Poulets" </t>
  </si>
  <si>
    <t>Angle Rue St Sauveur et Rue Normande (rond-point)</t>
  </si>
  <si>
    <t>Angle Rue St Sauveur et du Gal Leclerc</t>
  </si>
  <si>
    <t>Résidence Le Flore Rue René Cassin - Arrêt à l'entrée de la résidence (près de la Rue de la République)</t>
  </si>
  <si>
    <t xml:space="preserve">Place du Champ de Foire </t>
  </si>
  <si>
    <t>Carrefour de la Croix du Roy  - Le matin : Fin de Rue Bombiger - Devant le magasin d'optique</t>
  </si>
  <si>
    <t>Adresses/Dessertes matin</t>
  </si>
  <si>
    <t>Bvd Maxime Gorki - Arrêt "Louis Aragon" - Au niveau du passage protégé piétons (feu) et le long du parking aérien</t>
  </si>
  <si>
    <t>Bvd Maxime Gorki - Arrêt des bus "Louis Aragon"</t>
  </si>
  <si>
    <t>ST-CLOUD</t>
  </si>
  <si>
    <t xml:space="preserve"> Quai Marcel Dassault - Abribus RATP "l'Aqueduc" (côté Seine)</t>
  </si>
  <si>
    <t>"Les castors" - Arrêt des bus - Grande Rue du 8 Mai 1945</t>
  </si>
  <si>
    <t xml:space="preserve">Square du 8 Mai 1945 - Avenue de la Division Leclerc (RN 20) Près de l'abribus RATP "Pont d'Antony" </t>
  </si>
  <si>
    <t>Pharmacie des Ecoles - Arrêt "Paul Bert" Rue A. Pajeaud</t>
  </si>
  <si>
    <t xml:space="preserve">Abribus RATP "Mairie de Chevilly Larue" - Av. Du Gal de Gaulle - Peu après le carrefour avec la Rue de Bicêtre </t>
  </si>
  <si>
    <t>100 Bvd Jean Mermoz - Abribus RATP "Croix du Sud - Centre de pneumologie" - avant Rue H. Boucher</t>
  </si>
  <si>
    <t>Graviers - Arrêt "Lycée de Vilgénis" Rue de Versailles, avant la Rue Jean Jaurès</t>
  </si>
  <si>
    <t>Abribus RATP "Pasteur" - 66, Bd J. Jaurès (face au supermarché)</t>
  </si>
  <si>
    <t>Face Pharmacie des Ecoles - Rue A. Pajeaud</t>
  </si>
  <si>
    <t>Place Hérold - Arrêt RATP "Hérold - Mairie de Courbevoie" devant l'auto-école</t>
  </si>
  <si>
    <t>6, Place Charras Abribus RATP "Place Charras"  Angle Rue de Bitche</t>
  </si>
  <si>
    <t>55 Quai Marcel Dassault - Abribus RATP "l'Aqueduc"</t>
  </si>
  <si>
    <t>Nav soir 5 - DEPART : 1 car à 16h35</t>
  </si>
  <si>
    <t>64, Avenue JF Kennedy - Arrêt des bus "Saussaye - Mirabeau"</t>
  </si>
  <si>
    <t>4, Avenue JF Kennedy - Arrêt des bus "Petit Massy" - (magasin de matériaux)</t>
  </si>
  <si>
    <t>Av Kennedy - Arrêt des bus "Saussaye Mirabeau"</t>
  </si>
  <si>
    <t>Av Kennedy, près RN20, arrêt des bus "Petit Massy"</t>
  </si>
  <si>
    <t>Rue Charles de Gaulle - Carrefour près du supermarché Auchan</t>
  </si>
  <si>
    <t>39-41 Av. Galois - Peu après Carrefour Larroumès/Charpentier</t>
  </si>
  <si>
    <t>ORME DES MERISIERS - Parking Nord Bât 773 - Abribus à proximité</t>
  </si>
  <si>
    <t>ORME DES MERISIERS - Bât 703 - Abribus</t>
  </si>
  <si>
    <t>ZONE 306 - arrêt face au bât 447 (Siège)</t>
  </si>
  <si>
    <t>Porte de St Ouen - Av de la Porte de St Ouen, près de la station service</t>
  </si>
  <si>
    <t>64 Rte de Versailles - Arrêt des bus "Villevert" (Pacha Club)</t>
  </si>
  <si>
    <t>Face Pacha Club, Rte de Versailles, déviation vers arrêt de bus sécurisé</t>
  </si>
  <si>
    <t>LOUVECIENNES / LA CELLE ST CLOUD</t>
  </si>
  <si>
    <t>Orme - Départ près du bât 776 sud / Parking</t>
  </si>
  <si>
    <t>Zone 306 - Porte "est" - Arrêt des bus devant bât siège (447)</t>
  </si>
  <si>
    <t>Si porte sud ouverte : Restaurant n° 2 (sinon le car va directement à la porte 306)</t>
  </si>
  <si>
    <t>Si porte sud ouverte : Restaurant n° 2 (sinon le car passe par porte 306)</t>
  </si>
  <si>
    <t>de 7:15 à 9:15</t>
  </si>
  <si>
    <t>Si porte sud (Doséo) fermée : le car effectue uniquement une dépose au niveau du bâtiment 447 - idem au retour</t>
  </si>
  <si>
    <t>ITINERAIRE DE LA NAVETTE DU MIDI EN PERIODE HABITUELLE</t>
  </si>
  <si>
    <t>Uniquement si RIE fermé : circuit CEA/ORME =&gt; CEA/SITE PRINCIPAL =&gt; CEA/ORME</t>
  </si>
  <si>
    <r>
      <t xml:space="preserve">ATTENTION : la navette effectue ses arrêts </t>
    </r>
    <r>
      <rPr>
        <b/>
        <u/>
        <sz val="14"/>
        <rFont val="Arial"/>
        <family val="2"/>
      </rPr>
      <t>au niveau du bâtiment siège</t>
    </r>
    <r>
      <rPr>
        <b/>
        <sz val="14"/>
        <rFont val="Arial"/>
        <family val="2"/>
      </rPr>
      <t xml:space="preserve"> (en passant par porte sud) de chaque côté de la voie selon le sens (arrivée côté parking siège, départ zébras/zone de stationnement des bus)</t>
    </r>
  </si>
  <si>
    <t>Fermeture RIE Algorithmes</t>
  </si>
  <si>
    <r>
      <t>Orme</t>
    </r>
    <r>
      <rPr>
        <sz val="14"/>
        <rFont val="Arial"/>
        <family val="2"/>
      </rPr>
      <t xml:space="preserve"> - Arrêt devant parking du bât 772 nord</t>
    </r>
  </si>
  <si>
    <r>
      <t>Orme</t>
    </r>
    <r>
      <rPr>
        <sz val="14"/>
        <rFont val="Arial"/>
        <family val="2"/>
      </rPr>
      <t xml:space="preserve"> - Abribus près du bât 703</t>
    </r>
  </si>
  <si>
    <r>
      <t>Orme</t>
    </r>
    <r>
      <rPr>
        <sz val="14"/>
        <rFont val="Arial"/>
        <family val="2"/>
      </rPr>
      <t xml:space="preserve"> - Abribus près du bât 703</t>
    </r>
    <r>
      <rPr>
        <sz val="14"/>
        <color rgb="FFFF0000"/>
        <rFont val="Arial"/>
        <family val="2"/>
      </rPr>
      <t xml:space="preserve"> </t>
    </r>
  </si>
  <si>
    <r>
      <rPr>
        <sz val="14"/>
        <rFont val="Arial"/>
        <family val="2"/>
      </rPr>
      <t>Facultatif</t>
    </r>
    <r>
      <rPr>
        <b/>
        <sz val="14"/>
        <rFont val="Arial"/>
        <family val="2"/>
      </rPr>
      <t xml:space="preserve"> : Route de la Rotonde, </t>
    </r>
    <r>
      <rPr>
        <sz val="14"/>
        <rFont val="Arial"/>
        <family val="2"/>
      </rPr>
      <t>près du restaurant N°2, aux tourniquets</t>
    </r>
  </si>
  <si>
    <r>
      <t>Circuit retour : Arrêt 306 - Porte "est" - devant bât siège (447),</t>
    </r>
    <r>
      <rPr>
        <sz val="14"/>
        <color rgb="FFFF0000"/>
        <rFont val="Arial"/>
        <family val="2"/>
      </rPr>
      <t xml:space="preserve"> </t>
    </r>
  </si>
  <si>
    <r>
      <t xml:space="preserve">HORAIRES DE LA NAVETTE DU MIDI  </t>
    </r>
    <r>
      <rPr>
        <b/>
        <u/>
        <sz val="16"/>
        <color theme="0"/>
        <rFont val="Arial"/>
        <family val="2"/>
      </rPr>
      <t>si RIE Algorithmes fermé</t>
    </r>
  </si>
  <si>
    <t>INFORMATION COMPLEMENTAIRE ou INCIDENT : 01 69 08 24 85 - www-saclay.cea.fr</t>
  </si>
  <si>
    <t>La Queue d'Oiseau - arrêt des bus DM 10 A et 11 - près du restaurant asiatique, puis direction Courtaboeuf (ring des Ulis)</t>
  </si>
  <si>
    <t>Rond point du 8 Mai 1945 Abribus TransEssonne</t>
  </si>
  <si>
    <t xml:space="preserve">Abribus TransEssonne "Hautes Plaines" - Avenue du Berry - </t>
  </si>
  <si>
    <t>Arrêt de bus "Montlhéry" - devant le magasin Grand Frais - Rue de Montlhéry, quartier de Mondétour</t>
  </si>
  <si>
    <t xml:space="preserve">Abribus TransEssonne "La Croix" - Route de Chartres </t>
  </si>
  <si>
    <t>La Queue d'Oiseau - près du restaurant asiatique - arrêt des bus DM 10 et 11</t>
  </si>
  <si>
    <r>
      <t xml:space="preserve">Près des cimetières - Rue de Montjay, peu avant le rond point - angle Rue des Trèfles </t>
    </r>
    <r>
      <rPr>
        <sz val="10"/>
        <color indexed="10"/>
        <rFont val="Arial"/>
        <family val="2"/>
      </rPr>
      <t xml:space="preserve"> </t>
    </r>
  </si>
  <si>
    <t xml:space="preserve">Fin d'Av. de Gaulle (RER à prox.) - D229 - Avant Rd point Rue de Brévannes / Rue C. De Gaulle </t>
  </si>
  <si>
    <t>Angle Rues du Parc et du Plateau - Arrêt des bus "Les Templiers", dans le rond-point</t>
  </si>
  <si>
    <t>Rue du Parc - Arrêt "Les Templiers"</t>
  </si>
  <si>
    <t xml:space="preserve">Verrieres-Villaine - Rond-point Salvador Allendé, Abribus "Lycée Fustel de Coulanges" </t>
  </si>
  <si>
    <t>Le matin : Corentin Celton - Place Paul Vaillant-Couturier / Rue du Gal Leclerc - Devant Mc Donald's</t>
  </si>
  <si>
    <t>Rond-point des Bergères Arrêt RATP "Les Bergères" sur l'Av. du Général De Gaulle, avant le rond-point (direction province)</t>
  </si>
  <si>
    <t>Arrêt des bus devant salle des fêtes, près de la Mairie, sur D 906 - Avant les feux tricolores</t>
  </si>
  <si>
    <t>Place de l'Eglise/Rue Charles de Gaulle - Face à la Pharmacie des 3 vallées, au feu</t>
  </si>
  <si>
    <t>Eglise, arrêt TransEssonne 39.05 "St Maurice-Montcouronne"</t>
  </si>
  <si>
    <t>Avenue de la Paix - Arrêt des bus face PROBOX</t>
  </si>
  <si>
    <t>Près de l'Eglise (Place de la République) - Arrêt des bus "Marché" - le long de l'église</t>
  </si>
  <si>
    <t>Carrefour de la résistance - début Av. du  Mai 1945, devant l'escalier du parc de la Mairie</t>
  </si>
  <si>
    <t>Après le cinéma Cinépal et le carrefour - Av. du 8 Mai 1945 - Arrêt des bus "Rue de la Victoire"</t>
  </si>
  <si>
    <t>Av du 8 Mai 45, arrêt des bus près du CinéPal</t>
  </si>
  <si>
    <t>Porte de Clichy - Boulevard de Douaumont ou Bvd des Maréchaux selon trafic</t>
  </si>
  <si>
    <t xml:space="preserve">Abribus SQYBUS - SAN "Le Clos" - ligne 414 - 19, Avenue de la Source après carrefour </t>
  </si>
  <si>
    <t>Arrêt de bus 414 "Le Clos" - Av de la Source</t>
  </si>
  <si>
    <t xml:space="preserve">JUVISY SUR ORGE </t>
  </si>
  <si>
    <t>RN7 - Arrêt des bus , Av. de la Cour de France, "Mairie de Juvisy" direction Paris - Juste après passerelle, en face des garages auto</t>
  </si>
  <si>
    <t>Mairie de Juvisy - Sur RN 7</t>
  </si>
  <si>
    <t>Gambetta - Devant supermarché Place Gambetta, angle av. P. Brossolette et rue G. Péri</t>
  </si>
  <si>
    <t>Face au 14, Rue Grinbaum - Arrêt "Salvador Allendé" - lignes A/RD Angle Rue des Acacias</t>
  </si>
  <si>
    <t>Abribus 385/499 "Marché" - 157, Avenue A. Briand - près de la Rue des Ecoles</t>
  </si>
  <si>
    <t>Leclerc-Salengro - Arrêt des bus sur Av. Leclerc, angle Rue Salengro</t>
  </si>
  <si>
    <t>Route de la Ferté - Arrêt des bus "Stade" face au stade</t>
  </si>
  <si>
    <t>Route de la Ferté - Arrêt "Stade" près du stade</t>
  </si>
  <si>
    <t>Face 166 Av. Leclerc - Arrêt des bus "J. Ferry"</t>
  </si>
  <si>
    <t>Abribus "Lycée" - Face au 131, Avenue Le Foll - Lycée Brassens</t>
  </si>
  <si>
    <t xml:space="preserve">Av. H. Dunant - Arrêt "Delalande Pasteur" (gare RER à prox) - </t>
  </si>
  <si>
    <t>8/10 Avenue de Morangis  - Arrêt des bus "Belle Etoile"</t>
  </si>
  <si>
    <t>Avenue de Verdun (= Av de Morangis) - Arrêt "Froides Bouillies" après carrefour Av. G. Péri</t>
  </si>
  <si>
    <t>La Paix - 89 Av De Gaulle - Arrêt "Rue de la Paix" devant Probox</t>
  </si>
  <si>
    <t>Av. Pierre Brossolette - Arrêt des bus "Place de la Libération" avant carrefour</t>
  </si>
  <si>
    <t>Arrêt des bus "Collège" - Avenue Mazarin (en direction de Wissous)</t>
  </si>
  <si>
    <t>Impossible le soir (sens unique étroit)</t>
  </si>
  <si>
    <t>Rue A. Pajeaud - Arrêt des bus "Anne Frank" (collège)</t>
  </si>
  <si>
    <t>Arrêt des bus "Gare Grigny Centre" - Route de Corbeil - face zone commerciale</t>
  </si>
  <si>
    <t>38 Chemin du Moulin - Abribus "Le Moulin", avant moulin de Viry</t>
  </si>
  <si>
    <t>DIGITEO MOULON - RD 128 (Rue F. Perrin), angle Rue R. Castaing, près de la Chaufferie</t>
  </si>
  <si>
    <t>Av des Accélérateurs/Rte du Magasin, près du restaurant 3</t>
  </si>
  <si>
    <t>Av des Accélérateurs, Bât 526 ouest, abri 524A (le long de l'espace vert)</t>
  </si>
  <si>
    <t>Bât 526 ouest - près abri 524 A - 16h42</t>
  </si>
  <si>
    <r>
      <rPr>
        <b/>
        <sz val="11"/>
        <color rgb="FF00B050"/>
        <rFont val="Arial"/>
        <family val="2"/>
      </rPr>
      <t>Bât 526 ouest, près abri 524A</t>
    </r>
    <r>
      <rPr>
        <b/>
        <sz val="11"/>
        <rFont val="Arial"/>
        <family val="2"/>
      </rPr>
      <t xml:space="preserve"> - 16h40 </t>
    </r>
  </si>
  <si>
    <t>Ces fréquences sont susceptibles d’évoluer selon les charges constatées ou la période.</t>
  </si>
  <si>
    <t>La gestion des incidents de parcours est supervisée par le CEA/P-Sac via la régulation des lignes régulières 
(téléphone : 01 69 08 24 85). Contact mail : dsst à votre écoute@cea.fr</t>
  </si>
  <si>
    <t>Bvd de Valmy - Près de SAFRAN - Arrêt des bus "Petit Gennevilliers"</t>
  </si>
  <si>
    <t>8, Rue de St Cloud - Arrêt des bus (BoMA)</t>
  </si>
  <si>
    <t>Quai Léon Blum (RD 7) angle Allée de Longchamp - Abribus RATP "Pont de Suresnes"</t>
  </si>
  <si>
    <t>Abribus RATP 176 "Petit Gennevilliers" - Bvd de Valmy - Près de SAFRAN, aux feux.</t>
  </si>
  <si>
    <t>Route de Saclay, angle Rue Robespierre - Abribus dans le rond-point près du Lycée Camille Claudel</t>
  </si>
  <si>
    <t>13 Rue M. Berteaux -  Arrêt "Quartier de la Mesure"</t>
  </si>
  <si>
    <t>1 rotation à ~ 8h30 et 1 après l'arrivée du dernier car de ligne (~8h45)</t>
  </si>
  <si>
    <t>Arrêt des bus "Martyrs de Chateaubriant" - Rue Louis Pasteur, au niveau de la banque</t>
  </si>
  <si>
    <t>Albert 1er - Arrêt Transdev Av. Raymond Poincaré peu après la Rue Albert 1er</t>
  </si>
  <si>
    <t>Camberwell - 1, avenue de Verdun</t>
  </si>
  <si>
    <t>Gare RER, angle Rues Houdan et des 4 Chemins</t>
  </si>
  <si>
    <t>Abribus RATP 194 "Butte rouge - Cité Jardins" - 354, av. division Leclerc</t>
  </si>
  <si>
    <t>Rue Louis Pasteur - Arrêt Martyrs de Chateaubriant</t>
  </si>
  <si>
    <t>Rond-point, près du Lycée Camille Claudel</t>
  </si>
  <si>
    <t>Chilly / Avenue Mazarin - Arrêt des bus "Collège"</t>
  </si>
  <si>
    <t>8 nav matin / 7 nav soir</t>
  </si>
  <si>
    <t>Rue de la Louvière, abribus Jean Monnet après pont RN10</t>
  </si>
  <si>
    <t>La Louvière - Rue de la Louvière/D 906, après rond-point et station service, vers Pont RN 10 (abribus en face)</t>
  </si>
  <si>
    <t>Nav soir 4 - DEPART : 1 car à 16h40</t>
  </si>
  <si>
    <r>
      <rPr>
        <b/>
        <sz val="11"/>
        <color rgb="FFFF0000"/>
        <rFont val="Arial"/>
        <family val="2"/>
      </rPr>
      <t>Neurospin</t>
    </r>
    <r>
      <rPr>
        <b/>
        <sz val="11"/>
        <rFont val="Arial"/>
        <family val="2"/>
      </rPr>
      <t xml:space="preserve"> - 16h40 - Parking (puis sortie porte 306)</t>
    </r>
  </si>
  <si>
    <t xml:space="preserve">13, Rue du Champ de Foire - Zone d'arrêt des bus (zébras) </t>
  </si>
  <si>
    <t>INFOS</t>
  </si>
  <si>
    <t>Porte d'Orléans - Av de la Porte d'Orléans (sens province Paris) - Gare routière près de la statue Leclerc</t>
  </si>
  <si>
    <t>Porte de Clichy (Bvd Berthier) Arrêt RATP "Porte de Clichy" devant l'hôtel</t>
  </si>
  <si>
    <t>la 1ère et dernière navette est effectuée par le même car qui effectue un AR complet : risques de retard en cas de trafic chargé</t>
  </si>
  <si>
    <t>Rond-point du 19/3/62 - Arrêt des bus "Bièvre - La Poterne"</t>
  </si>
  <si>
    <t>MASSY / VERRIERES-LE-BUISSON</t>
  </si>
  <si>
    <t>Rond-point du 19 Mars 1962 - Arrêt des bus "Bièvre - La Poterne"</t>
  </si>
  <si>
    <t xml:space="preserve">NEUROSPIN Parking P2, arrêt FACE aux tourniquets (côté parking) </t>
  </si>
  <si>
    <t xml:space="preserve">Porte de Versailles - Place de la porte de Versailles, angle Rue E. Renan en direction de la porte Brancion </t>
  </si>
  <si>
    <t>Près de l'Eglise St-Martin - Carrefour angle Rue de la République / Rue des Pierres - Devant "boîte aux lettres" / Pharmacie</t>
  </si>
  <si>
    <t xml:space="preserve">Porte de Montreuil - 6, Avenue de la Porte de Montreuil - Arrêt RATP devant le restaurant  </t>
  </si>
  <si>
    <t>Porte de Montreuil - Av. de la Porte de Montreuil, angle Bvd Davout - Arrêt RATP</t>
  </si>
  <si>
    <t>Porte d'Italie - Av. de la Porte d'Italie, angle Rue Paul Bourget - Après arrêt RATP "Porte d'Italie - Hélène Boucher"</t>
  </si>
  <si>
    <t>Porte de Charenton - Bvd Poniatowski</t>
  </si>
  <si>
    <t xml:space="preserve">Abribus "l'Ermitage" - 5 Av. du Gal Leclerc </t>
  </si>
  <si>
    <t>1 rotation à ~ 8h20/25 et 1 après l'arrivée du dernier car de ligne (~8h45)</t>
  </si>
  <si>
    <t>Neurospin - Près des Tourniquets</t>
  </si>
  <si>
    <t>Doséo - Avant le feu tricolore de la Porte Sud</t>
  </si>
  <si>
    <t>INSTN - Près du Parvis - bât 399</t>
  </si>
  <si>
    <t>Bâtiment Siège bât 447 - Zone d'arrêt des cars</t>
  </si>
  <si>
    <t>DRANCY / BOBIGNY</t>
  </si>
  <si>
    <t>Nav soir 6 - DEPART : 1 car à 16h30</t>
  </si>
  <si>
    <r>
      <rPr>
        <b/>
        <sz val="11"/>
        <color rgb="FFFF0000"/>
        <rFont val="Arial"/>
        <family val="2"/>
      </rPr>
      <t>Digitéo Moulon</t>
    </r>
    <r>
      <rPr>
        <b/>
        <sz val="11"/>
        <color theme="1"/>
        <rFont val="Arial"/>
        <family val="2"/>
      </rPr>
      <t xml:space="preserve"> - Fin de Rue Castaing, angle D128 - 16h35</t>
    </r>
  </si>
  <si>
    <t>Secours navette Orme si besoin</t>
  </si>
  <si>
    <r>
      <rPr>
        <b/>
        <sz val="11"/>
        <color rgb="FFFF0000"/>
        <rFont val="Arial"/>
        <family val="2"/>
      </rPr>
      <t>Près d'IBM</t>
    </r>
    <r>
      <rPr>
        <b/>
        <sz val="11"/>
        <rFont val="Arial"/>
        <family val="2"/>
      </rPr>
      <t xml:space="preserve"> - Rue N. Appert - Abribus "Parc Club Orsay" - 16h30</t>
    </r>
  </si>
  <si>
    <t>En vert : navette "interne", dessert uniquement le site principal intra</t>
  </si>
  <si>
    <t xml:space="preserve">Porte de Charenton - 43/45, Bvd Poniatowski </t>
  </si>
  <si>
    <t>155 Bvd de Strasbourg - Abribus RATP 113 "Rue de Plaisance - Lycée Louis Armand"</t>
  </si>
  <si>
    <t xml:space="preserve">Porte Dorée - Devant hôtel IBIS - 113, Bvd Poniatowski - Près de l'arrêt du Tram </t>
  </si>
  <si>
    <t xml:space="preserve">CEA/Orme des Merisiers - 
Entrée Orme/Soleil, après le portail près du rond-point commun </t>
  </si>
  <si>
    <t>ce dernier car est la 1ère navette de 16h45 (AR complet ) : risques de retard à 18h50 en cas de trafic chargé</t>
  </si>
  <si>
    <t>24, Bvd Georges Michel - Arrêt TransEssonne "Centre Cial"</t>
  </si>
  <si>
    <t xml:space="preserve">Place Fontaine - Arrêt des bus </t>
  </si>
  <si>
    <t>37, Quai Maurice Riquiez (D446) - Arrêt des bus "Quai Riquiez"</t>
  </si>
  <si>
    <t>Arrêt des bus "Quai Riquiez", dir Saintry</t>
  </si>
  <si>
    <t>Porte Dauphine - Bvd Lannes (près du RER C)</t>
  </si>
  <si>
    <t xml:space="preserve">Porte Dauphine - Bvd Lannes - Abribus "Porte Dauphine - Mal De Lattre De Tassigny" - Devant Univ Paris-Dauphine </t>
  </si>
  <si>
    <t>Porte de St Ouen - Avenue de la Porte de St Ouen - le long ou juste après la station service</t>
  </si>
  <si>
    <t>Verrières Villaine - RP Salvador Allendé au niveau de l'abribus Fustel de Coulanges</t>
  </si>
  <si>
    <t>Centre Administratif - Square du 19 mars 1962 - Arrêt des bus "Mairie" - Côté Rue Roger Salengro</t>
  </si>
  <si>
    <t>Stalingrad/Paix - Fin d'Avenue de Stalingrad - Arrêt "Rond-point Roosevelt" - Angle Rue de la Paix</t>
  </si>
  <si>
    <t>Avenue de Stalingrad - Abribus "Rond-point Roosevelt"</t>
  </si>
  <si>
    <t>Centre commercial de la Bièvre - Abribus "Le Breuil" près de la Poste</t>
  </si>
  <si>
    <t>82, Rue A. Pajeaud - Zone d'arrêt des bus desservant la piscine, angle Allée de la Bièvre</t>
  </si>
  <si>
    <t>69 Av R. Aron (D920) - Abribus RATP 196/197/297 "La Fontaine" (pharmacie)</t>
  </si>
  <si>
    <t>Face au 142 Av A. Briand (D920) - Abribus RATP 196/197/297/396 "Gal De Gaulle - Croix de Berny" - devant Crédit Mutuel</t>
  </si>
  <si>
    <t>Abribus RATP 196/197/297/396  "Fernand Fenzy" - 65, Av. A. Briand (D920) - Après Honda motos</t>
  </si>
  <si>
    <t>Petit Chambord - Angle Allée d'Honneur et D920 (Av Leclerc)</t>
  </si>
  <si>
    <t>Nav matin zone semi-ouverte "externe" 10 - 11</t>
  </si>
  <si>
    <t>VOIR AUSSI CE PLAN</t>
  </si>
  <si>
    <t>Port Galand - Av Paul Vaillant Couturier</t>
  </si>
  <si>
    <t>Port-Galand - Avenue PV Couturier, angle Voie du Port Galand</t>
  </si>
  <si>
    <t>DEPART : BAT 482/472 - ZONE D'ARRET DES NAVETTES (côté DPRS)</t>
  </si>
  <si>
    <t>DEPART : PARKING R2 COTE CENTRE - PRES DU CHEMIN PIETON</t>
  </si>
  <si>
    <t>Abribus - Avenue des Cévennes, avant station service, zone d'arrêt des bus</t>
  </si>
  <si>
    <t>Avenue de Cévennes - Arrêt des bus "Stade" après la passerelle vers Ccial Ulis 2</t>
  </si>
  <si>
    <t xml:space="preserve">Si porte sud (Doséo) ouverte : le car transite par Doséo, effectue 1 arrêt au niveau du Rest N°2, puis terminus bât 447 </t>
  </si>
  <si>
    <t>Rte de Grigny ou Rue P. Brossolette (selon trafic) - Arrêt "Sacré Cœur"</t>
  </si>
  <si>
    <t>↓</t>
  </si>
  <si>
    <t>ARRIVEE : PARKING R2 COTE CENTRE - PRES DU CHEMIN PIETON</t>
  </si>
  <si>
    <t>VITRY SUR SEINE</t>
  </si>
  <si>
    <t xml:space="preserve">VITRY SUR SEINE </t>
  </si>
  <si>
    <t>Av. Youri Gagarine  - Arrêt des bus "Camille Groult", en face du centre commercial</t>
  </si>
  <si>
    <t>Avenue Rouget de Lisle - Arrêt RATP "Watteau-Rondenay"</t>
  </si>
  <si>
    <t>THIAIS / CHOISY-LE-ROI</t>
  </si>
  <si>
    <t>Avenue de la République - Angle Rue Fleutiaux - Abribus "RER" près de la gare</t>
  </si>
  <si>
    <t>73, Avenue Rouget de Lisle (D5) - Arrêt des bus RATP 183 "Watteau-Rondenay" devant le café "Le Milan" (après carrefour Rue Watteau)</t>
  </si>
  <si>
    <t>38, Av. Youri Gagarine (D5) - Centre Ccial (Auchan)  - Arrêt des bus Noctilien 31 "Camille Groult"</t>
  </si>
  <si>
    <t>9, Rue Emile Zola - Arrêt "Dolet/Zola"</t>
  </si>
  <si>
    <t xml:space="preserve">110, Av. de Versailles - devant le garage Acacia 3 </t>
  </si>
  <si>
    <r>
      <t xml:space="preserve">1) Carrefour D86 / D160 - Avenue Halgoult - au niveau de Franprix
2) </t>
    </r>
    <r>
      <rPr>
        <u/>
        <sz val="9"/>
        <rFont val="Arial"/>
        <family val="2"/>
      </rPr>
      <t>Arrêt facultatif</t>
    </r>
    <r>
      <rPr>
        <sz val="9"/>
        <rFont val="Arial"/>
        <family val="2"/>
      </rPr>
      <t xml:space="preserve"> Bvd des Alliés, angle Rue J. Jaurès, devant la MACIF, près de la gare RER (ou Av. Gambetta si direct Alfortville)</t>
    </r>
  </si>
  <si>
    <t>Nav soir 11 -  DEPART : 1 car à 16h40</t>
  </si>
  <si>
    <t>117 Avenue de Versailles  - Près de l'Intermarché</t>
  </si>
  <si>
    <t xml:space="preserve">Gare routière </t>
  </si>
  <si>
    <r>
      <t xml:space="preserve">PARIS PORTE D'ORLEANS - navettes et départs variables en fonction de la période (voir onglet spécifique "navmut")
- desserte théorique: Onéra-EDF-Nano-306/447-Neurospin-Orme-ENS Paris Saclay
</t>
    </r>
    <r>
      <rPr>
        <b/>
        <u/>
        <sz val="10"/>
        <rFont val="Arial"/>
        <family val="2"/>
      </rPr>
      <t>Voir onglet spécial "nav mut" pour toutes modalités</t>
    </r>
  </si>
  <si>
    <t>ENS Paris-Saclay Nord RD128 - En face de Servier</t>
  </si>
  <si>
    <t>Place Rabelais - Abribus RATP "Rabelais"</t>
  </si>
  <si>
    <t>NOZAY/MONTLHERY</t>
  </si>
  <si>
    <t>Route de Montlhéry - Abribus "Paul Fort" sur D 35</t>
  </si>
  <si>
    <t>Route des Templiers - Le long de la Rue Paul Fort - Zébras près du totem, après le rond-point</t>
  </si>
  <si>
    <t>Bvd du Gal De Gaulle, abribus "Gibraltar", devant le garage auto</t>
  </si>
  <si>
    <r>
      <rPr>
        <b/>
        <sz val="9"/>
        <rFont val="Arial"/>
        <family val="2"/>
      </rPr>
      <t>ISSY</t>
    </r>
    <r>
      <rPr>
        <sz val="9"/>
        <rFont val="Arial"/>
        <family val="2"/>
      </rPr>
      <t xml:space="preserve"> : 143 Av. de Verdun - Abribus "Verdun - JP Timbaud" (devant garage)</t>
    </r>
  </si>
  <si>
    <t>Bvd du Gal De Gaulle, Abribus "Gibraltar", le long du stade, en face du garage auto</t>
  </si>
  <si>
    <t>MAUREPAS/ELANCOURT</t>
  </si>
  <si>
    <t>Bvd du Rhin - Arrêt des bus "Bois Joli" en direction du giratoire - Angle Rue de la Haie à sorel</t>
  </si>
  <si>
    <t>Bvd du Rhin - Arrêt des bus "Bois Joli"</t>
  </si>
  <si>
    <t>SOIR : Départ 306 bât siège (ext) - P2 Neurospin - Orme (ext) - ENS Paris Saclay - Nano - EDF - Onéra - Porte d'Orléans</t>
  </si>
  <si>
    <r>
      <rPr>
        <b/>
        <sz val="11"/>
        <color rgb="FFFF0000"/>
        <rFont val="Arial"/>
        <family val="2"/>
      </rPr>
      <t>Nano innov</t>
    </r>
    <r>
      <rPr>
        <b/>
        <sz val="11"/>
        <rFont val="Arial"/>
        <family val="2"/>
      </rPr>
      <t xml:space="preserve"> - Devant l'entrée côté Corbeville - 16h35</t>
    </r>
  </si>
  <si>
    <t>Carrefour Saturne, fin de Route des Accélérateurs</t>
  </si>
  <si>
    <t>1) Rue des Halliers, face parking - Arrêt des bus "Les Halliers" 
2) Près de la gare RER - Rue Brossolette - D 152 - Arrêt "Lucien Clause"</t>
  </si>
  <si>
    <t>Zone ouest, près du parking des bât 472/482</t>
  </si>
  <si>
    <t>MILON-LA-CHAPELLE</t>
  </si>
  <si>
    <t>Abribus "Village" - Angle Rte de St Lambert et Rte de la Madeleine</t>
  </si>
  <si>
    <t>Arrêt des bus "Village" - Rte de St Lambert</t>
  </si>
  <si>
    <t>Fermeture CEA -  2 ou 4 trajets matin / 2 ou 4 trajets soir (terminus et début des trajets hors CEA site principal)</t>
  </si>
  <si>
    <t>2 ou 4 nav matin / 2 ou 4 nav soir</t>
  </si>
  <si>
    <r>
      <t>Informations en temps réel complémentaires via la plate-forme zenbus</t>
    </r>
    <r>
      <rPr>
        <b/>
        <sz val="16"/>
        <color theme="1"/>
        <rFont val="Calibri"/>
        <family val="2"/>
      </rPr>
      <t>©</t>
    </r>
  </si>
  <si>
    <r>
      <t>Géo-localisation et infos en temps réel sur ces navettes via smartphone par une application dédiée : Zenbus</t>
    </r>
    <r>
      <rPr>
        <vertAlign val="superscript"/>
        <sz val="11"/>
        <rFont val="Arial"/>
        <family val="2"/>
      </rPr>
      <t>©</t>
    </r>
    <r>
      <rPr>
        <sz val="11"/>
        <rFont val="Arial"/>
        <family val="2"/>
      </rPr>
      <t xml:space="preserve"> </t>
    </r>
  </si>
  <si>
    <t>Période rouge</t>
  </si>
  <si>
    <t>Période bleue</t>
  </si>
  <si>
    <t>Période verte</t>
  </si>
  <si>
    <t>7:30-8:00-8:30-9:10 // 17:00-17:30-18:00-18:30, cf messages sur zenbus</t>
  </si>
  <si>
    <t>Rond-point D186 - "Route de la Tuilerie - Route de Chasse" - Abribus "Berges du Rouillon" - Près de la RN 20, face au Chronodrive</t>
  </si>
  <si>
    <t>Rond-point D186 - Abribus "Berges du Rouillon" (direction Graneg aux Cercles) après le Chronodrive</t>
  </si>
  <si>
    <t>Place Marcel Sembat</t>
  </si>
  <si>
    <t>4A-B</t>
  </si>
  <si>
    <t>929, Av du Gal Leclerc (D910) - Arrêt RATP Pont de Sèvres, devant le passage Aquitaine</t>
  </si>
  <si>
    <t>Route du Mesnil, après le rond-point de Laubach - Abribus "France Miniature"</t>
  </si>
  <si>
    <t>France Miniature, Route du Mesnil</t>
  </si>
  <si>
    <t>Bât 371 - Angle Av. Principale/Rte du Magasin</t>
  </si>
  <si>
    <t>Vache noire - 24, Av. A. Briand - Arrêt des bus RATP</t>
  </si>
  <si>
    <t>1) Porte Dauphine : Bvd Lannes ou Av. Fayolle
2) Porte Maillot - 70 Av de la Grande Armée - Abribus "Porte Maillot"</t>
  </si>
  <si>
    <t>Rue V. Fayo - Avant Carrefour du 19/3/62 - Abribus "19/3/1962"</t>
  </si>
  <si>
    <t>Av de la Div Leclerc ou Rue V. Fayo - Carrefour du 19/3/62 - Abribus</t>
  </si>
  <si>
    <t>323, Rue Louis Blériot - Arrêt des bus "Ville" devant le fleuriste "Lotus Noir" (Arcades)</t>
  </si>
  <si>
    <t>Arrêt des bus "Ville" - Face Arcades, Rue Blériot</t>
  </si>
  <si>
    <t>1281 Rue Louis Blériot - Abribus "Sente du Haras", aux feux</t>
  </si>
  <si>
    <t>Abribus "Blériot - Jean Casale" (Le Haut Buc) - Av. Jean Casale, avant rond-point Monument Blériot</t>
  </si>
  <si>
    <t>Abribus "Sente du Haras" - Rue L. Blériot</t>
  </si>
  <si>
    <t>Le Haut Buc - Avenue Casale - Abribus "Blériot - J. Casale"</t>
  </si>
  <si>
    <t>Avenue du Gal De Gaulle - Abribus "Rue de Chatou" (ex "Poste") - devant zone commerciale</t>
  </si>
  <si>
    <t xml:space="preserve">141 Av du Gal de Gaulle </t>
  </si>
  <si>
    <r>
      <rPr>
        <b/>
        <sz val="11"/>
        <color rgb="FFFF0000"/>
        <rFont val="Arial"/>
        <family val="2"/>
      </rPr>
      <t>Porte Nord -</t>
    </r>
    <r>
      <rPr>
        <b/>
        <sz val="11"/>
        <rFont val="Arial"/>
        <family val="2"/>
      </rPr>
      <t xml:space="preserve"> 16h35 - Parking ext (puis RD36)</t>
    </r>
  </si>
  <si>
    <t>D</t>
  </si>
  <si>
    <t>M</t>
  </si>
  <si>
    <t>S</t>
  </si>
  <si>
    <t>L</t>
  </si>
  <si>
    <t>J</t>
  </si>
  <si>
    <t>V</t>
  </si>
  <si>
    <t>Facultatif : MASSY/ Les Champarts</t>
  </si>
  <si>
    <t>TRAPPES</t>
  </si>
  <si>
    <t>Bvd Martin Luther King - Abribus "Pasteur" - Angle Rue Louis Pasteur</t>
  </si>
  <si>
    <t>Bvd Martin Luther King - Face à la Rue Pasteur, côté immeubles - Arrêt "Pasteur"</t>
  </si>
  <si>
    <t>214, Av. de Verdun - Abribus RATP "Groupe Scolaire Brossolette"</t>
  </si>
  <si>
    <r>
      <rPr>
        <i/>
        <u/>
        <sz val="10"/>
        <rFont val="Arial"/>
        <family val="2"/>
      </rPr>
      <t>Facultatif</t>
    </r>
    <r>
      <rPr>
        <sz val="10"/>
        <rFont val="Arial"/>
        <family val="2"/>
      </rPr>
      <t xml:space="preserve"> : Près du T6 - côté Vélizy 2 avant entrée sur RN 118, aux feux tricolores - Av. Morane Saulnier
</t>
    </r>
    <r>
      <rPr>
        <sz val="10"/>
        <color rgb="FFFF0000"/>
        <rFont val="Arial"/>
        <family val="2"/>
      </rPr>
      <t>Descente autorisée</t>
    </r>
  </si>
  <si>
    <t xml:space="preserve">Angle Rue de Montlhéry et Av. Félix Périn, au stop </t>
  </si>
  <si>
    <t>Avenue Félix Périn (ou Rue de Montlhéry)</t>
  </si>
  <si>
    <t>32, Rue P. Brossolette - Avant carrefour, arrêt des bus "Sacré Cœur", face Experts Comptables</t>
  </si>
  <si>
    <t>Av. P. Brossolette - Abribus RATP 194/295 "12 Fév 1934" - devant le restaurant "l'Atelier"</t>
  </si>
  <si>
    <t>Maison Blanche - 167 Av. de Paris (Macif)</t>
  </si>
  <si>
    <t>Près de la gare "rive droite" - 25 Rue des Réservoirs - Abribus Phébus B "Théâtre Montansier" (ex Réservoirs)</t>
  </si>
  <si>
    <t>RN20 - Abribus DM 151/153 - Près du Chemin du Vieux Pavé</t>
  </si>
  <si>
    <t>Sur RN 20 - N°53 - Angle Rue du Jubilé - Abribus</t>
  </si>
  <si>
    <t>Facultatif : Angle D127 et Rue René Dorme - Arrêt des bus, aux feux tricolores</t>
  </si>
  <si>
    <t>Arrêt des bus - D127 / Rue René Dorme</t>
  </si>
  <si>
    <t>"Centre Commercial Brigitte", arrêt des bus - Avenue de St Germain (D11), en direction des Clayes</t>
  </si>
  <si>
    <t>"Sqy Ouest" abribus, Av. de la source de la Bièvre, côté Lycée Emilie de Breteuil</t>
  </si>
  <si>
    <t>"Village" arrêt des bus - Route de Troux (direction Technocentre) - Avant le rond-point (Place Cheramy)</t>
  </si>
  <si>
    <t>"Brigitte" - (c. cial) Arrêt des bus - Avenue de St Germain</t>
  </si>
  <si>
    <t>Arrêt des bus "Village" - Après rond-point, route de Troux</t>
  </si>
  <si>
    <t>183-185 Rue J. Jaurès (carrefour angle Rue Condorcet) avant le feu - Gare RER à proximité</t>
  </si>
  <si>
    <t>7 Bvd Vauban (MACIF) - Arrêt des bus scolaires</t>
  </si>
  <si>
    <r>
      <rPr>
        <i/>
        <u/>
        <sz val="10"/>
        <rFont val="Arial"/>
        <family val="2"/>
      </rPr>
      <t xml:space="preserve">Le matin uniquement </t>
    </r>
    <r>
      <rPr>
        <sz val="10"/>
        <rFont val="Arial"/>
        <family val="2"/>
      </rPr>
      <t>: 5 Rue Caroline Rier - Arrêt des bus 105B "Caroline Rier" (après agence immobilière)</t>
    </r>
  </si>
  <si>
    <t>EDF Lab - NANO INNOV – Rue Rosalind Franklin, zone d’arrêt</t>
  </si>
  <si>
    <t>EDF Lab – NANO INNOV - Rue Rosalind Franklin</t>
  </si>
  <si>
    <t>a) Rue Gabriel Péri, Arrêt "Jardin Public"
b) Rue Gabriel Péri, Arrêt "Stalingrad-Etoile"</t>
  </si>
  <si>
    <t>ITINERAIRE DE LA LIAISON MIDI "Ex RESTAURANT 3" &lt;&gt; RESTAURANT 2
 (côté intérieur site)</t>
  </si>
  <si>
    <t>1 seul car effectuant 1 départ dans chaque sens toutes les 10 minutes, 
sauf dernier retour : 14h00</t>
  </si>
  <si>
    <t>ANGLE AV. DES ACCELERATEURS / ROUTE DE SATURNE, AU PANNEAU DE LA NAVETTE INTERNE</t>
  </si>
  <si>
    <t>Arrêt</t>
  </si>
  <si>
    <t>ANGLE ROUTE DE SATURNE / AV. DES ACCELERATEURS - BAT 392</t>
  </si>
  <si>
    <t>TERMINUS : BAT 474 OUEST - ZONE D'ARRET DES NAVETTES</t>
  </si>
  <si>
    <t>ITINERAIRE SUR CARTE : CLIQUEZ SUR LE TITRE</t>
  </si>
  <si>
    <t>NAVETTE  - Au 6/11/2023</t>
  </si>
  <si>
    <t>10 Rue du Village, arrêt des bus "Bout du Vau"</t>
  </si>
  <si>
    <t>Face au 10 Rue du Village, abri des bus "Bout du Vau"</t>
  </si>
  <si>
    <t>Nav soir 10 - DEPART : 1 car à 16h40</t>
  </si>
  <si>
    <t>Angle Avenue Principale / Route du Magasin - 16h42</t>
  </si>
  <si>
    <r>
      <rPr>
        <b/>
        <sz val="11"/>
        <color rgb="FF00B050"/>
        <rFont val="Arial"/>
        <family val="2"/>
      </rPr>
      <t>Bât 144 Nord</t>
    </r>
    <r>
      <rPr>
        <b/>
        <sz val="11"/>
        <rFont val="Arial"/>
        <family val="2"/>
      </rPr>
      <t xml:space="preserve"> (Saturne/Accélérateurs) - 16h40</t>
    </r>
  </si>
  <si>
    <t>INTERDIT</t>
  </si>
  <si>
    <t>ORME</t>
  </si>
  <si>
    <t>ARRET ORME : INTERDIT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</si>
  <si>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</si>
  <si>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</si>
  <si>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</si>
  <si>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</si>
  <si>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</si>
  <si>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</si>
  <si>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</si>
  <si>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</si>
  <si>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</si>
  <si>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</si>
  <si>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</si>
  <si>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</si>
  <si>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Planning 2024 prévisionnel : voir onglet suivant "planning nav mut 2024"</t>
  </si>
  <si>
    <t xml:space="preserve">Pas de service les week-ends et jours fériés, y compris Lundi de Pentecôte </t>
  </si>
  <si>
    <t>Nav soir 3 - DEPART : 1 car à 16h35</t>
  </si>
  <si>
    <t>MATIN  : tous les cars le matin pointent à la gare routière. 
Les arrêts aux annexes ci-dessous sont facultatifs sauf Orme interdit (demander en amont au conducteur, et si la descente s'effectue en toute sécurité)</t>
  </si>
  <si>
    <t>SOIR : tous les cars démarrent de la gare routière à 16h55 (sauf navettes mutualisées de la Porte d'Orléans)</t>
  </si>
  <si>
    <t>Près du Square Jean Moulin - 11 Av. de Paris</t>
  </si>
  <si>
    <t>D906 - 40, Av. de Verdun - Devant l'hôtel B and B</t>
  </si>
  <si>
    <t>30, Rue de Fontenay - Abribus RATP 194 "Pierrelais"</t>
  </si>
  <si>
    <t>Av. du Gal Leclerc, après le carrefour de la Cavée (direction CEA FAR) - Arrêt des bus RATP 394 "André Salel"</t>
  </si>
  <si>
    <t xml:space="preserve">Av. du Gal Leclerc, angle Rue L. Laporte (CEA site FAR proche) - Arrêt RATP 394 "Léonie Laporte" - Square de Wieloch </t>
  </si>
  <si>
    <t>Le matin : Rue Paul Rivet - Arrêt RATP "Moulin de la Tour"</t>
  </si>
  <si>
    <t>Rue Boucicaut - Angle Rue Salel</t>
  </si>
  <si>
    <t>Porte Maillot - Angle Avenue de la Grande Armée/Avenue de Malakoff (avant carrefour) - Abribus RATP "Porte Maillot / Palais des Congrès"</t>
  </si>
  <si>
    <t>"Petit Champlan" - 102, Route de Versailles (D 117) - Abribus RATP 199 "Petit Champlan"</t>
  </si>
  <si>
    <t>Petit Champlan - Face au 102, Rte de Versailles</t>
  </si>
  <si>
    <t>NANO INNOV - Bvd T. Gobert - Près de l'entrée principale de Nano Innov</t>
  </si>
  <si>
    <t xml:space="preserve">Porte de Vanves - 14-16 Rue Julia Bartet (direction Vanves) - Abribus RATP près du CROUS </t>
  </si>
  <si>
    <t>Pont de Sèvres - D910 - 122, Av. Du Gal Leclerc - Au niveau de l'arrêt RATP devant DARTY</t>
  </si>
  <si>
    <t>12 navettes matin en service, du lundi au jeudi</t>
  </si>
  <si>
    <t>SOIR - Au 2 Septembre 2024, du lundi au jeudi
(le vendredi : allégement du nombre de navettes (7))</t>
  </si>
  <si>
    <t>12 nav matin / 9 nav soir</t>
  </si>
  <si>
    <t>7:15-7:30-7:40-7:50-8:00-8:10-8:20-8:30-8:40-8:50-9:00-9:15 // 16:45-17:00 EDF - 17:00 CEA-17:15-17:30-17:45-18:05-18:25-18:50</t>
  </si>
  <si>
    <t>12 trajets matin / 9 trajets soir, les lundis - mardis - mercredis - jeudis - en période normale</t>
  </si>
  <si>
    <t>Tous les vendredis et durant certaines vacances : 8 trajets matin / 7 trajets soir</t>
  </si>
  <si>
    <t>9 navettes soir en service  (dont 8 au départ du CEA Site Saclay), du lundi au jeudi</t>
  </si>
  <si>
    <r>
      <t>mise à jour</t>
    </r>
    <r>
      <rPr>
        <b/>
        <sz val="20"/>
        <rFont val="Arial"/>
        <family val="2"/>
      </rPr>
      <t xml:space="preserve"> : Septembre 2024</t>
    </r>
  </si>
  <si>
    <t>37 - 45 Av. R. Aron - Arrêt des bus RATP du même nom</t>
  </si>
  <si>
    <t>Avenue Charles de Gaulle - Abribus  RATP 179/195 "C. Pasqua" (après carrefour)</t>
  </si>
  <si>
    <t>7:15-7:30-7:45-8:00-8:15-8:30-8:45-9:15 // 16:45-17:05-17:25-17:45-18:05-18:25-18:50</t>
  </si>
  <si>
    <t>Rond-point D191 - D 831 près de "ALDI"</t>
  </si>
  <si>
    <t>BAULNE / LA FERTE ALAIS</t>
  </si>
  <si>
    <t>BAULNE - LA FERTE ALAIS</t>
  </si>
  <si>
    <t>6A-B</t>
  </si>
  <si>
    <t>22, Avenue Raymond Aron - Arrêt des bus RATP "R. Aron" en direction de la gare (devant jardin R. Schuman)</t>
  </si>
  <si>
    <r>
      <rPr>
        <sz val="9"/>
        <color theme="1"/>
        <rFont val="Arial"/>
        <family val="2"/>
      </rPr>
      <t>1) Facultatif : Place Mandela, Abribus "Mairie" Rue V. Basch</t>
    </r>
    <r>
      <rPr>
        <sz val="9"/>
        <rFont val="Arial"/>
        <family val="2"/>
      </rPr>
      <t xml:space="preserve">
2) Angle Rue du 8 Mai / Rue Fustel de Coulanges - Arrêt des bus "G. Péri"</t>
    </r>
  </si>
  <si>
    <t>VERT LE PETIT</t>
  </si>
  <si>
    <t>SERVICE de 18h15 entre le CEA/P-Sac et DIFFERENTS POINTS d'IDF</t>
  </si>
  <si>
    <t>NAVETTES MUTUALISEES PORTE D'ORLEANS &lt;=&gt; PLATEAU DE SACLAY
Horaires en vigueur - Au 2 Septembre 2024 : les lundis - mardis - mercredis - jeudis
 (tous les vendredis : allégement du nombre de navettes (8))</t>
  </si>
  <si>
    <t>NAVETTES matin/soir en liaison avec la gare routière du CEA/P-Sac - site Saclay</t>
  </si>
  <si>
    <t>TRAVAUX 2024/2025 : Parking "Pro et Cie" (ou) Près du rond-point - Route de Corbeil, intersection D831/D191</t>
  </si>
  <si>
    <t>1 A-B</t>
  </si>
  <si>
    <t>1) Facultatif : Petit Clamart - Arrêt des bus D906
2) Pavé Blanc - Avenue du Gal De Gaulle - Arrêt des bus</t>
  </si>
  <si>
    <t>Le matin : Belle Image - Arrêt des bus angle Route de Chateaufort et de Belle Image (côté CNRS)</t>
  </si>
  <si>
    <t>Entrée de ville, Abribus après Carrefour D 116 et Route de St-Evroult - Rue de Dourdan</t>
  </si>
  <si>
    <t>Sortie de ville (D 116) carrefour avec Rte de St Evroult</t>
  </si>
  <si>
    <t xml:space="preserve">Le soir : dépose à Croix de Fer, arrêt des bus </t>
  </si>
  <si>
    <t>68, Route de Milon - arrêt des bus "Les Tourelles", après le carrefour</t>
  </si>
  <si>
    <t>Période habituelle</t>
  </si>
  <si>
    <t xml:space="preserve">Route de Milon ou Fin de Rue de Port Royal (au choix du conducteur) - Arrêt des bus "Les Tourelles" </t>
  </si>
  <si>
    <t>Arrêt des bus "Maupertuis" - Rocade de Beaudreville - Angle Allée de la Mare Gabrielle</t>
  </si>
  <si>
    <t>Arrêt des bus "Maupertuis", en face de l'entrée de l'Allée de la Bannière de Maupertuis</t>
  </si>
  <si>
    <t>20 Rue Bleuzen, arrêt des bus RATP "Insurrection - Bleuzen"</t>
  </si>
  <si>
    <t>Fin de Rue Bleuzen (D 130), arrêt des bus "Insurrection-Bleuzen", avant le Carrefour de l'Insurrection</t>
  </si>
  <si>
    <t>Cité de la Plaine - Av du Gal De Gaulle, angle Rue de l'Ile de France (au niveau du terre-plein piétons)</t>
  </si>
  <si>
    <t>RAPPEL DES NOUVELLES DISPOSITIONS EN VIGUEUR LES SEMAINES "STANDARD"</t>
  </si>
  <si>
    <t>Journées rouges du lundi au jeudi (12 navettes matin - 9 navettes soir dont 8 au départ CEA)
- Journées bleues le vendredi + certains congés (8 navettes matin - 7 navettes soir)</t>
  </si>
  <si>
    <r>
      <t>Calendrier prévisionnel 2025, susceptible d'ajustements - Cf les messages "zenbus"</t>
    </r>
    <r>
      <rPr>
        <sz val="24"/>
        <rFont val="Calibri"/>
        <family val="2"/>
      </rPr>
      <t>©</t>
    </r>
  </si>
  <si>
    <r>
      <t xml:space="preserve">** VILLES ** au 2 Janvier 2025
Présenter impérativement un titre d'accès au conducteur à la montée
</t>
    </r>
    <r>
      <rPr>
        <b/>
        <u/>
        <sz val="12"/>
        <color rgb="FFFF0000"/>
        <rFont val="Arial"/>
        <family val="2"/>
      </rPr>
      <t xml:space="preserve">Infos / Incident : 01 69 08 24 85
</t>
    </r>
    <r>
      <rPr>
        <b/>
        <u/>
        <sz val="12"/>
        <color theme="0"/>
        <rFont val="Arial"/>
        <family val="2"/>
      </rPr>
      <t>Version : v16</t>
    </r>
  </si>
  <si>
    <t>12, Av. Charles De Gaulle - Abribus RATP "Pont de la Puce"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</si>
</sst>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h:mm;@"/>
  </numFmts>
  <fonts count="1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Helv"/>
    </font>
    <font>
      <sz val="10"/>
      <name val="Arial"/>
      <family val="2"/>
    </font>
    <font>
      <u/>
      <sz val="10"/>
      <color indexed="12"/>
      <name val="Times New Roman"/>
      <family val="1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u/>
      <sz val="12"/>
      <color indexed="12"/>
      <name val="Times New Roman"/>
      <family val="1"/>
    </font>
    <font>
      <sz val="10"/>
      <color indexed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u/>
      <sz val="10"/>
      <color indexed="12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2"/>
      <name val="Arial"/>
      <family val="2"/>
    </font>
    <font>
      <vertAlign val="superscript"/>
      <sz val="11"/>
      <name val="Arial"/>
      <family val="2"/>
    </font>
    <font>
      <b/>
      <u/>
      <sz val="10"/>
      <name val="Arial"/>
      <family val="2"/>
    </font>
    <font>
      <u/>
      <sz val="11"/>
      <name val="Arial"/>
      <family val="2"/>
    </font>
    <font>
      <i/>
      <u/>
      <sz val="10"/>
      <name val="Arial"/>
      <family val="2"/>
    </font>
    <font>
      <b/>
      <i/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8"/>
      <name val="Calibri"/>
      <family val="2"/>
    </font>
    <font>
      <b/>
      <sz val="18"/>
      <color rgb="FF000000"/>
      <name val="Calibri"/>
      <family val="2"/>
    </font>
    <font>
      <i/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theme="0" tint="-0.499984740745262"/>
      <name val="Arial"/>
      <family val="2"/>
    </font>
    <font>
      <sz val="9"/>
      <color theme="1"/>
      <name val="Arial"/>
      <family val="2"/>
    </font>
    <font>
      <b/>
      <sz val="11"/>
      <color rgb="FF00B050"/>
      <name val="Arial"/>
      <family val="2"/>
    </font>
    <font>
      <b/>
      <sz val="10"/>
      <color rgb="FF00B050"/>
      <name val="Arial"/>
      <family val="2"/>
    </font>
    <font>
      <b/>
      <i/>
      <strike/>
      <sz val="10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0"/>
      <name val="Arial"/>
      <family val="2"/>
    </font>
    <font>
      <b/>
      <sz val="20"/>
      <color theme="0"/>
      <name val="Arial Black"/>
      <family val="2"/>
    </font>
    <font>
      <b/>
      <sz val="14"/>
      <color theme="1"/>
      <name val="Arial"/>
      <family val="2"/>
    </font>
    <font>
      <b/>
      <strike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u/>
      <sz val="16"/>
      <color theme="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i/>
      <sz val="14"/>
      <name val="Arial"/>
      <family val="2"/>
    </font>
    <font>
      <i/>
      <sz val="14"/>
      <color theme="1"/>
      <name val="Arial"/>
      <family val="2"/>
    </font>
    <font>
      <sz val="16"/>
      <name val="Arial"/>
      <family val="2"/>
    </font>
    <font>
      <b/>
      <sz val="24"/>
      <color theme="0"/>
      <name val="Arial"/>
      <family val="2"/>
    </font>
    <font>
      <b/>
      <sz val="28"/>
      <color theme="1"/>
      <name val="Calibri"/>
      <family val="2"/>
      <scheme val="minor"/>
    </font>
    <font>
      <b/>
      <sz val="14"/>
      <color theme="0"/>
      <name val="Arial"/>
      <family val="2"/>
    </font>
    <font>
      <i/>
      <sz val="9"/>
      <name val="Arial"/>
      <family val="2"/>
    </font>
    <font>
      <b/>
      <sz val="20"/>
      <color theme="1"/>
      <name val="Calibri"/>
      <family val="2"/>
      <scheme val="minor"/>
    </font>
    <font>
      <sz val="9"/>
      <color theme="0" tint="-0.499984740745262"/>
      <name val="Arial"/>
      <family val="2"/>
    </font>
    <font>
      <b/>
      <u/>
      <sz val="10"/>
      <color theme="0" tint="-0.499984740745262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u/>
      <sz val="12"/>
      <color theme="0"/>
      <name val="Arial"/>
      <family val="2"/>
    </font>
    <font>
      <b/>
      <u/>
      <sz val="20"/>
      <color indexed="12"/>
      <name val="Times New Roman"/>
      <family val="1"/>
    </font>
    <font>
      <b/>
      <u/>
      <sz val="48"/>
      <color indexed="12"/>
      <name val="Times New Roman"/>
      <family val="1"/>
    </font>
    <font>
      <b/>
      <u/>
      <sz val="16"/>
      <color indexed="12"/>
      <name val="Times New Roman"/>
      <family val="1"/>
    </font>
    <font>
      <b/>
      <u/>
      <sz val="20"/>
      <color theme="0"/>
      <name val="Calibri"/>
      <family val="2"/>
      <scheme val="minor"/>
    </font>
    <font>
      <sz val="10"/>
      <color indexed="22"/>
      <name val="Arial"/>
      <family val="2"/>
    </font>
    <font>
      <b/>
      <u/>
      <sz val="36"/>
      <color indexed="12"/>
      <name val="Times New Roman"/>
      <family val="1"/>
    </font>
    <font>
      <b/>
      <sz val="16"/>
      <color rgb="FF002060"/>
      <name val="Arial"/>
      <family val="2"/>
    </font>
    <font>
      <b/>
      <sz val="22"/>
      <color indexed="9"/>
      <name val="Arial"/>
      <family val="2"/>
    </font>
    <font>
      <sz val="48"/>
      <color theme="1"/>
      <name val="Calibri"/>
      <family val="2"/>
    </font>
    <font>
      <sz val="11"/>
      <name val="Calibri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</font>
    <font>
      <b/>
      <u/>
      <sz val="12"/>
      <color rgb="FFFF0000"/>
      <name val="Arial"/>
      <family val="2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u/>
      <sz val="10"/>
      <name val="Times New Roman"/>
      <family val="1"/>
    </font>
    <font>
      <b/>
      <u/>
      <sz val="20"/>
      <name val="Arial"/>
      <family val="2"/>
    </font>
    <font>
      <b/>
      <sz val="20"/>
      <name val="Arial"/>
      <family val="2"/>
    </font>
    <font>
      <sz val="8"/>
      <name val="Trebuchet MS"/>
      <family val="2"/>
    </font>
    <font>
      <sz val="8"/>
      <color rgb="FFFF0000"/>
      <name val="Trebuchet MS"/>
      <family val="2"/>
    </font>
    <font>
      <sz val="24"/>
      <name val="Calibri"/>
      <family val="2"/>
      <scheme val="minor"/>
    </font>
    <font>
      <sz val="12"/>
      <name val="Trebuchet MS"/>
      <family val="2"/>
    </font>
    <font>
      <sz val="24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darkGray">
        <bgColor theme="1" tint="0.3499862666707357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5"/>
        <bgColor indexed="8"/>
      </patternFill>
    </fill>
    <fill>
      <patternFill patternType="solid">
        <fgColor theme="1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0000"/>
        <bgColor indexed="8"/>
      </patternFill>
    </fill>
    <fill>
      <patternFill patternType="solid">
        <fgColor theme="0" tint="-0.499984740745262"/>
        <bgColor indexed="8"/>
      </patternFill>
    </fill>
    <fill>
      <patternFill patternType="solid">
        <fgColor rgb="FF00B0F0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92D050"/>
        <bgColor indexed="8"/>
      </patternFill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1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918">
    <xf numFmtId="0" fontId="0" fillId="0" borderId="0" xfId="0"/>
    <xf numFmtId="0" fontId="0" fillId="0" borderId="0" xfId="0" applyAlignment="1">
      <alignment vertical="center"/>
    </xf>
    <xf numFmtId="20" fontId="3" fillId="2" borderId="1" xfId="0" applyNumberFormat="1" applyFont="1" applyFill="1" applyBorder="1" applyAlignment="1">
      <alignment horizontal="left" vertical="center" wrapText="1"/>
    </xf>
    <xf numFmtId="20" fontId="3" fillId="2" borderId="1" xfId="4" applyNumberFormat="1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vertical="center" wrapText="1"/>
    </xf>
    <xf numFmtId="0" fontId="3" fillId="2" borderId="1" xfId="8" applyFont="1" applyFill="1" applyBorder="1" applyAlignment="1">
      <alignment vertical="center" wrapText="1"/>
    </xf>
    <xf numFmtId="0" fontId="3" fillId="2" borderId="1" xfId="9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3" fillId="2" borderId="1" xfId="9" applyFont="1" applyFill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3" fillId="2" borderId="1" xfId="10" applyFont="1" applyFill="1" applyBorder="1" applyAlignment="1">
      <alignment vertical="center" wrapText="1"/>
    </xf>
    <xf numFmtId="0" fontId="3" fillId="0" borderId="1" xfId="10" quotePrefix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3" fillId="2" borderId="1" xfId="11" applyFont="1" applyFill="1" applyBorder="1" applyAlignment="1">
      <alignment vertical="center" wrapText="1"/>
    </xf>
    <xf numFmtId="0" fontId="3" fillId="2" borderId="1" xfId="12" applyFont="1" applyFill="1" applyBorder="1" applyAlignment="1">
      <alignment vertical="center" wrapText="1"/>
    </xf>
    <xf numFmtId="0" fontId="3" fillId="2" borderId="1" xfId="18" applyFont="1" applyFill="1" applyBorder="1" applyAlignment="1">
      <alignment vertical="center" wrapText="1"/>
    </xf>
    <xf numFmtId="0" fontId="3" fillId="2" borderId="1" xfId="27" applyFont="1" applyFill="1" applyBorder="1" applyAlignment="1">
      <alignment vertical="center" wrapText="1"/>
    </xf>
    <xf numFmtId="0" fontId="3" fillId="2" borderId="1" xfId="13" applyFont="1" applyFill="1" applyBorder="1" applyAlignment="1">
      <alignment vertical="center" wrapText="1"/>
    </xf>
    <xf numFmtId="0" fontId="3" fillId="2" borderId="1" xfId="14" applyFont="1" applyFill="1" applyBorder="1" applyAlignment="1">
      <alignment vertical="center" wrapText="1"/>
    </xf>
    <xf numFmtId="0" fontId="3" fillId="2" borderId="1" xfId="15" applyFont="1" applyFill="1" applyBorder="1" applyAlignment="1">
      <alignment vertical="center" wrapText="1"/>
    </xf>
    <xf numFmtId="0" fontId="3" fillId="2" borderId="1" xfId="16" applyFont="1" applyFill="1" applyBorder="1" applyAlignment="1">
      <alignment vertical="center" wrapText="1"/>
    </xf>
    <xf numFmtId="0" fontId="3" fillId="2" borderId="1" xfId="17" applyFont="1" applyFill="1" applyBorder="1" applyAlignment="1">
      <alignment vertical="center" wrapText="1"/>
    </xf>
    <xf numFmtId="0" fontId="3" fillId="2" borderId="1" xfId="19" applyFont="1" applyFill="1" applyBorder="1" applyAlignment="1">
      <alignment vertical="center" wrapText="1"/>
    </xf>
    <xf numFmtId="0" fontId="3" fillId="2" borderId="1" xfId="20" applyFont="1" applyFill="1" applyBorder="1" applyAlignment="1">
      <alignment vertical="center" wrapText="1"/>
    </xf>
    <xf numFmtId="0" fontId="3" fillId="2" borderId="1" xfId="38" applyFont="1" applyFill="1" applyBorder="1" applyAlignment="1">
      <alignment vertical="center" wrapText="1"/>
    </xf>
    <xf numFmtId="0" fontId="3" fillId="2" borderId="1" xfId="39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21" applyFont="1" applyFill="1" applyBorder="1" applyAlignment="1">
      <alignment vertical="center" wrapText="1"/>
    </xf>
    <xf numFmtId="0" fontId="3" fillId="2" borderId="1" xfId="22" applyFont="1" applyFill="1" applyBorder="1" applyAlignment="1">
      <alignment vertical="center" wrapText="1"/>
    </xf>
    <xf numFmtId="0" fontId="3" fillId="2" borderId="1" xfId="23" applyFont="1" applyFill="1" applyBorder="1" applyAlignment="1">
      <alignment vertical="center" wrapText="1"/>
    </xf>
    <xf numFmtId="0" fontId="3" fillId="2" borderId="1" xfId="24" applyFont="1" applyFill="1" applyBorder="1" applyAlignment="1">
      <alignment vertical="center" wrapText="1"/>
    </xf>
    <xf numFmtId="0" fontId="3" fillId="2" borderId="1" xfId="25" applyFont="1" applyFill="1" applyBorder="1" applyAlignment="1">
      <alignment vertical="center" wrapText="1"/>
    </xf>
    <xf numFmtId="0" fontId="3" fillId="2" borderId="1" xfId="34" applyFont="1" applyFill="1" applyBorder="1" applyAlignment="1">
      <alignment vertical="center" wrapText="1"/>
    </xf>
    <xf numFmtId="0" fontId="3" fillId="2" borderId="1" xfId="28" applyFont="1" applyFill="1" applyBorder="1" applyAlignment="1">
      <alignment vertical="center" wrapText="1"/>
    </xf>
    <xf numFmtId="0" fontId="3" fillId="2" borderId="1" xfId="32" applyFont="1" applyFill="1" applyBorder="1" applyAlignment="1">
      <alignment vertical="center" wrapText="1"/>
    </xf>
    <xf numFmtId="0" fontId="3" fillId="2" borderId="1" xfId="29" applyFont="1" applyFill="1" applyBorder="1" applyAlignment="1">
      <alignment vertical="center" wrapText="1"/>
    </xf>
    <xf numFmtId="0" fontId="3" fillId="2" borderId="1" xfId="30" applyFont="1" applyFill="1" applyBorder="1" applyAlignment="1">
      <alignment vertical="center" wrapText="1"/>
    </xf>
    <xf numFmtId="0" fontId="3" fillId="2" borderId="1" xfId="33" applyFont="1" applyFill="1" applyBorder="1" applyAlignment="1">
      <alignment vertical="center" wrapText="1"/>
    </xf>
    <xf numFmtId="0" fontId="3" fillId="2" borderId="1" xfId="35" applyFont="1" applyFill="1" applyBorder="1" applyAlignment="1">
      <alignment vertical="center" wrapText="1"/>
    </xf>
    <xf numFmtId="2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34" applyFont="1" applyFill="1" applyBorder="1" applyAlignment="1">
      <alignment vertical="center" wrapText="1"/>
    </xf>
    <xf numFmtId="0" fontId="8" fillId="2" borderId="1" xfId="7" applyFont="1" applyFill="1" applyBorder="1" applyAlignment="1">
      <alignment vertical="center" wrapText="1"/>
    </xf>
    <xf numFmtId="0" fontId="8" fillId="2" borderId="1" xfId="6" applyFont="1" applyFill="1" applyBorder="1" applyAlignment="1">
      <alignment vertical="center" wrapText="1"/>
    </xf>
    <xf numFmtId="0" fontId="8" fillId="0" borderId="1" xfId="6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3" fillId="4" borderId="1" xfId="10" applyFont="1" applyFill="1" applyBorder="1" applyAlignment="1">
      <alignment vertical="center" wrapText="1"/>
    </xf>
    <xf numFmtId="0" fontId="3" fillId="4" borderId="1" xfId="11" applyFont="1" applyFill="1" applyBorder="1" applyAlignment="1">
      <alignment vertical="center" wrapText="1"/>
    </xf>
    <xf numFmtId="0" fontId="3" fillId="4" borderId="1" xfId="18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20" fontId="3" fillId="4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2" xfId="7" applyFont="1" applyFill="1" applyBorder="1" applyAlignment="1">
      <alignment vertical="center" wrapText="1"/>
    </xf>
    <xf numFmtId="0" fontId="6" fillId="4" borderId="2" xfId="5" applyFont="1" applyFill="1" applyBorder="1" applyAlignment="1">
      <alignment vertical="center" wrapText="1"/>
    </xf>
    <xf numFmtId="0" fontId="6" fillId="4" borderId="2" xfId="5" applyFont="1" applyFill="1" applyBorder="1" applyAlignment="1">
      <alignment horizontal="left" vertical="center" wrapText="1"/>
    </xf>
    <xf numFmtId="0" fontId="6" fillId="4" borderId="2" xfId="8" applyFont="1" applyFill="1" applyBorder="1" applyAlignment="1">
      <alignment vertical="center" wrapText="1"/>
    </xf>
    <xf numFmtId="0" fontId="6" fillId="4" borderId="2" xfId="9" applyFont="1" applyFill="1" applyBorder="1" applyAlignment="1">
      <alignment horizontal="left" vertical="center" wrapText="1"/>
    </xf>
    <xf numFmtId="0" fontId="6" fillId="4" borderId="2" xfId="9" applyFont="1" applyFill="1" applyBorder="1" applyAlignment="1">
      <alignment vertical="center" wrapText="1"/>
    </xf>
    <xf numFmtId="0" fontId="6" fillId="4" borderId="2" xfId="11" applyFont="1" applyFill="1" applyBorder="1" applyAlignment="1">
      <alignment vertical="center" wrapText="1"/>
    </xf>
    <xf numFmtId="0" fontId="6" fillId="4" borderId="2" xfId="10" applyFont="1" applyFill="1" applyBorder="1" applyAlignment="1">
      <alignment vertical="center" wrapText="1"/>
    </xf>
    <xf numFmtId="0" fontId="6" fillId="4" borderId="2" xfId="11" applyFont="1" applyFill="1" applyBorder="1" applyAlignment="1">
      <alignment horizontal="left" vertical="center" wrapText="1"/>
    </xf>
    <xf numFmtId="0" fontId="6" fillId="4" borderId="2" xfId="12" applyFont="1" applyFill="1" applyBorder="1" applyAlignment="1">
      <alignment vertical="center" wrapText="1"/>
    </xf>
    <xf numFmtId="0" fontId="6" fillId="4" borderId="2" xfId="27" applyFont="1" applyFill="1" applyBorder="1" applyAlignment="1">
      <alignment vertical="center" wrapText="1"/>
    </xf>
    <xf numFmtId="0" fontId="6" fillId="4" borderId="2" xfId="13" applyFont="1" applyFill="1" applyBorder="1" applyAlignment="1">
      <alignment vertical="center" wrapText="1"/>
    </xf>
    <xf numFmtId="0" fontId="6" fillId="4" borderId="2" xfId="14" applyFont="1" applyFill="1" applyBorder="1" applyAlignment="1">
      <alignment vertical="center" wrapText="1"/>
    </xf>
    <xf numFmtId="0" fontId="6" fillId="4" borderId="2" xfId="16" applyFont="1" applyFill="1" applyBorder="1" applyAlignment="1">
      <alignment vertical="center" wrapText="1"/>
    </xf>
    <xf numFmtId="0" fontId="6" fillId="4" borderId="2" xfId="17" applyFont="1" applyFill="1" applyBorder="1" applyAlignment="1">
      <alignment vertical="center" wrapText="1"/>
    </xf>
    <xf numFmtId="0" fontId="6" fillId="4" borderId="2" xfId="19" applyFont="1" applyFill="1" applyBorder="1" applyAlignment="1">
      <alignment vertical="center" wrapText="1"/>
    </xf>
    <xf numFmtId="0" fontId="6" fillId="4" borderId="2" xfId="17" applyFont="1" applyFill="1" applyBorder="1" applyAlignment="1">
      <alignment horizontal="left" vertical="center" wrapText="1"/>
    </xf>
    <xf numFmtId="0" fontId="6" fillId="4" borderId="2" xfId="15" applyFont="1" applyFill="1" applyBorder="1" applyAlignment="1">
      <alignment vertical="center" wrapText="1"/>
    </xf>
    <xf numFmtId="0" fontId="6" fillId="4" borderId="2" xfId="22" applyFont="1" applyFill="1" applyBorder="1" applyAlignment="1">
      <alignment vertical="center" wrapText="1"/>
    </xf>
    <xf numFmtId="0" fontId="6" fillId="4" borderId="2" xfId="23" applyFont="1" applyFill="1" applyBorder="1" applyAlignment="1">
      <alignment vertical="center" wrapText="1"/>
    </xf>
    <xf numFmtId="0" fontId="6" fillId="4" borderId="2" xfId="24" applyFont="1" applyFill="1" applyBorder="1" applyAlignment="1">
      <alignment vertical="center" wrapText="1"/>
    </xf>
    <xf numFmtId="0" fontId="6" fillId="4" borderId="2" xfId="24" quotePrefix="1" applyFont="1" applyFill="1" applyBorder="1" applyAlignment="1">
      <alignment horizontal="left" vertical="center" wrapText="1"/>
    </xf>
    <xf numFmtId="0" fontId="6" fillId="4" borderId="2" xfId="34" applyFont="1" applyFill="1" applyBorder="1" applyAlignment="1">
      <alignment vertical="center" wrapText="1"/>
    </xf>
    <xf numFmtId="0" fontId="6" fillId="4" borderId="2" xfId="38" applyFont="1" applyFill="1" applyBorder="1" applyAlignment="1">
      <alignment vertical="center" wrapText="1"/>
    </xf>
    <xf numFmtId="0" fontId="6" fillId="4" borderId="2" xfId="38" applyFont="1" applyFill="1" applyBorder="1" applyAlignment="1">
      <alignment horizontal="left" vertical="center" wrapText="1"/>
    </xf>
    <xf numFmtId="0" fontId="6" fillId="4" borderId="2" xfId="29" applyFont="1" applyFill="1" applyBorder="1" applyAlignment="1">
      <alignment vertical="center" wrapText="1"/>
    </xf>
    <xf numFmtId="0" fontId="6" fillId="4" borderId="2" xfId="3" applyFont="1" applyFill="1" applyBorder="1" applyAlignment="1">
      <alignment vertical="center" wrapText="1"/>
    </xf>
    <xf numFmtId="0" fontId="6" fillId="4" borderId="2" xfId="36" applyFont="1" applyFill="1" applyBorder="1" applyAlignment="1">
      <alignment vertical="center" wrapText="1"/>
    </xf>
    <xf numFmtId="0" fontId="6" fillId="0" borderId="2" xfId="3" applyFont="1" applyFill="1" applyBorder="1" applyAlignment="1">
      <alignment vertical="center" wrapText="1"/>
    </xf>
    <xf numFmtId="0" fontId="6" fillId="0" borderId="2" xfId="36" applyFont="1" applyFill="1" applyBorder="1" applyAlignment="1">
      <alignment vertical="center" wrapText="1"/>
    </xf>
    <xf numFmtId="0" fontId="14" fillId="0" borderId="2" xfId="6" applyFont="1" applyFill="1" applyBorder="1" applyAlignment="1">
      <alignment vertical="center" wrapText="1"/>
    </xf>
    <xf numFmtId="0" fontId="14" fillId="2" borderId="2" xfId="7" applyFont="1" applyFill="1" applyBorder="1" applyAlignment="1">
      <alignment vertical="center" wrapText="1"/>
    </xf>
    <xf numFmtId="0" fontId="14" fillId="2" borderId="2" xfId="6" applyFont="1" applyFill="1" applyBorder="1" applyAlignment="1">
      <alignment vertical="center" wrapText="1"/>
    </xf>
    <xf numFmtId="0" fontId="6" fillId="0" borderId="2" xfId="18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2" xfId="34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0" fillId="11" borderId="0" xfId="0" applyFill="1" applyAlignment="1">
      <alignment vertical="center"/>
    </xf>
    <xf numFmtId="0" fontId="16" fillId="0" borderId="0" xfId="0" applyFont="1" applyAlignment="1">
      <alignment vertical="center" wrapText="1"/>
    </xf>
    <xf numFmtId="0" fontId="0" fillId="4" borderId="0" xfId="0" applyFill="1" applyAlignment="1">
      <alignment vertical="center"/>
    </xf>
    <xf numFmtId="164" fontId="20" fillId="0" borderId="2" xfId="0" applyNumberFormat="1" applyFont="1" applyBorder="1" applyAlignment="1">
      <alignment horizontal="center" vertical="center"/>
    </xf>
    <xf numFmtId="0" fontId="3" fillId="4" borderId="1" xfId="23" applyFont="1" applyFill="1" applyBorder="1" applyAlignment="1">
      <alignment vertical="center" wrapText="1"/>
    </xf>
    <xf numFmtId="0" fontId="14" fillId="4" borderId="2" xfId="6" applyFont="1" applyFill="1" applyBorder="1" applyAlignment="1">
      <alignment vertical="center" wrapText="1"/>
    </xf>
    <xf numFmtId="0" fontId="8" fillId="4" borderId="1" xfId="6" applyFont="1" applyFill="1" applyBorder="1" applyAlignment="1">
      <alignment vertical="center" wrapText="1"/>
    </xf>
    <xf numFmtId="0" fontId="3" fillId="2" borderId="1" xfId="18" applyFont="1" applyFill="1" applyBorder="1" applyAlignment="1">
      <alignment horizontal="left" vertical="center" wrapText="1"/>
    </xf>
    <xf numFmtId="0" fontId="2" fillId="0" borderId="2" xfId="18" applyFont="1" applyFill="1" applyBorder="1" applyAlignment="1">
      <alignment horizontal="left" vertical="center" wrapText="1"/>
    </xf>
    <xf numFmtId="0" fontId="3" fillId="2" borderId="1" xfId="37" applyFont="1" applyFill="1" applyBorder="1" applyAlignment="1">
      <alignment horizontal="left" vertical="center" wrapText="1"/>
    </xf>
    <xf numFmtId="0" fontId="2" fillId="4" borderId="2" xfId="37" applyFont="1" applyFill="1" applyBorder="1" applyAlignment="1">
      <alignment horizontal="left" vertical="center" wrapText="1"/>
    </xf>
    <xf numFmtId="0" fontId="2" fillId="4" borderId="2" xfId="3" applyFont="1" applyFill="1" applyBorder="1" applyAlignment="1">
      <alignment horizontal="left" vertical="center" wrapText="1"/>
    </xf>
    <xf numFmtId="0" fontId="2" fillId="4" borderId="2" xfId="19" applyFont="1" applyFill="1" applyBorder="1" applyAlignment="1">
      <alignment vertical="center" wrapText="1"/>
    </xf>
    <xf numFmtId="0" fontId="0" fillId="11" borderId="2" xfId="0" applyFill="1" applyBorder="1" applyAlignment="1">
      <alignment horizontal="center" vertical="center"/>
    </xf>
    <xf numFmtId="0" fontId="3" fillId="2" borderId="2" xfId="17" applyFont="1" applyFill="1" applyBorder="1" applyAlignment="1">
      <alignment vertical="center" wrapText="1"/>
    </xf>
    <xf numFmtId="0" fontId="2" fillId="2" borderId="2" xfId="17" applyFont="1" applyFill="1" applyBorder="1" applyAlignment="1">
      <alignment vertical="center" wrapText="1"/>
    </xf>
    <xf numFmtId="0" fontId="2" fillId="2" borderId="2" xfId="17" applyFont="1" applyFill="1" applyBorder="1" applyAlignment="1">
      <alignment horizontal="left" vertical="center" wrapText="1"/>
    </xf>
    <xf numFmtId="0" fontId="2" fillId="4" borderId="2" xfId="8" applyFont="1" applyFill="1" applyBorder="1" applyAlignment="1">
      <alignment vertical="center" wrapText="1"/>
    </xf>
    <xf numFmtId="0" fontId="2" fillId="4" borderId="2" xfId="17" applyFont="1" applyFill="1" applyBorder="1" applyAlignment="1">
      <alignment vertical="center" wrapText="1"/>
    </xf>
    <xf numFmtId="0" fontId="3" fillId="4" borderId="1" xfId="21" applyFont="1" applyFill="1" applyBorder="1" applyAlignment="1">
      <alignment vertical="center" wrapText="1"/>
    </xf>
    <xf numFmtId="0" fontId="2" fillId="4" borderId="2" xfId="23" applyFont="1" applyFill="1" applyBorder="1" applyAlignment="1">
      <alignment horizontal="left" vertical="center" wrapText="1"/>
    </xf>
    <xf numFmtId="0" fontId="2" fillId="4" borderId="2" xfId="21" applyFont="1" applyFill="1" applyBorder="1" applyAlignment="1">
      <alignment vertical="center" wrapText="1"/>
    </xf>
    <xf numFmtId="0" fontId="2" fillId="4" borderId="2" xfId="15" applyFont="1" applyFill="1" applyBorder="1" applyAlignment="1">
      <alignment vertical="center" wrapText="1"/>
    </xf>
    <xf numFmtId="0" fontId="2" fillId="4" borderId="2" xfId="16" applyFont="1" applyFill="1" applyBorder="1" applyAlignment="1">
      <alignment vertical="center" wrapText="1"/>
    </xf>
    <xf numFmtId="0" fontId="3" fillId="18" borderId="2" xfId="0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26" fillId="21" borderId="2" xfId="0" applyFont="1" applyFill="1" applyBorder="1" applyAlignment="1">
      <alignment horizontal="center" vertical="center"/>
    </xf>
    <xf numFmtId="0" fontId="25" fillId="21" borderId="2" xfId="0" applyFont="1" applyFill="1" applyBorder="1" applyAlignment="1">
      <alignment vertical="center"/>
    </xf>
    <xf numFmtId="0" fontId="2" fillId="7" borderId="35" xfId="0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2" fillId="4" borderId="2" xfId="30" applyFont="1" applyFill="1" applyBorder="1" applyAlignment="1">
      <alignment vertical="center" wrapText="1"/>
    </xf>
    <xf numFmtId="0" fontId="2" fillId="4" borderId="2" xfId="34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20" fontId="31" fillId="0" borderId="2" xfId="0" applyNumberFormat="1" applyFont="1" applyBorder="1" applyAlignment="1">
      <alignment horizontal="center" vertical="center"/>
    </xf>
    <xf numFmtId="0" fontId="0" fillId="12" borderId="0" xfId="0" applyFill="1" applyAlignment="1">
      <alignment vertical="center"/>
    </xf>
    <xf numFmtId="20" fontId="30" fillId="8" borderId="2" xfId="0" applyNumberFormat="1" applyFont="1" applyFill="1" applyBorder="1" applyAlignment="1">
      <alignment horizontal="center" vertical="center"/>
    </xf>
    <xf numFmtId="20" fontId="30" fillId="23" borderId="2" xfId="0" applyNumberFormat="1" applyFont="1" applyFill="1" applyBorder="1" applyAlignment="1">
      <alignment horizontal="center" vertical="center"/>
    </xf>
    <xf numFmtId="20" fontId="31" fillId="23" borderId="2" xfId="0" applyNumberFormat="1" applyFont="1" applyFill="1" applyBorder="1" applyAlignment="1">
      <alignment horizontal="center" vertical="center"/>
    </xf>
    <xf numFmtId="20" fontId="31" fillId="8" borderId="2" xfId="0" applyNumberFormat="1" applyFont="1" applyFill="1" applyBorder="1" applyAlignment="1">
      <alignment horizontal="center" vertical="center"/>
    </xf>
    <xf numFmtId="20" fontId="30" fillId="25" borderId="43" xfId="0" applyNumberFormat="1" applyFont="1" applyFill="1" applyBorder="1" applyAlignment="1">
      <alignment horizontal="center" vertical="center"/>
    </xf>
    <xf numFmtId="0" fontId="31" fillId="0" borderId="17" xfId="0" applyFont="1" applyBorder="1" applyAlignment="1">
      <alignment vertical="center" wrapText="1"/>
    </xf>
    <xf numFmtId="0" fontId="30" fillId="8" borderId="17" xfId="0" applyFont="1" applyFill="1" applyBorder="1" applyAlignment="1">
      <alignment vertical="center" wrapText="1"/>
    </xf>
    <xf numFmtId="0" fontId="30" fillId="11" borderId="0" xfId="0" applyFont="1" applyFill="1" applyBorder="1" applyAlignment="1">
      <alignment vertical="center" wrapText="1"/>
    </xf>
    <xf numFmtId="0" fontId="30" fillId="11" borderId="0" xfId="0" applyFont="1" applyFill="1" applyBorder="1" applyAlignment="1">
      <alignment horizontal="center" vertical="center"/>
    </xf>
    <xf numFmtId="0" fontId="0" fillId="11" borderId="26" xfId="0" applyFill="1" applyBorder="1" applyAlignment="1">
      <alignment vertical="center"/>
    </xf>
    <xf numFmtId="0" fontId="0" fillId="11" borderId="30" xfId="0" applyFill="1" applyBorder="1" applyAlignment="1">
      <alignment vertical="center"/>
    </xf>
    <xf numFmtId="0" fontId="0" fillId="11" borderId="31" xfId="0" applyFill="1" applyBorder="1" applyAlignment="1">
      <alignment vertical="center"/>
    </xf>
    <xf numFmtId="0" fontId="2" fillId="4" borderId="2" xfId="24" applyFont="1" applyFill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40" fillId="0" borderId="0" xfId="40" applyFont="1" applyAlignment="1">
      <alignment vertical="center"/>
    </xf>
    <xf numFmtId="49" fontId="42" fillId="0" borderId="0" xfId="40" applyNumberFormat="1" applyFont="1" applyAlignment="1">
      <alignment vertical="center"/>
    </xf>
    <xf numFmtId="49" fontId="42" fillId="0" borderId="0" xfId="40" applyNumberFormat="1" applyFont="1" applyAlignment="1">
      <alignment horizontal="center" vertical="center"/>
    </xf>
    <xf numFmtId="0" fontId="40" fillId="30" borderId="0" xfId="40" applyFont="1" applyFill="1" applyAlignment="1">
      <alignment horizontal="center" vertical="center"/>
    </xf>
    <xf numFmtId="49" fontId="39" fillId="29" borderId="0" xfId="40" applyNumberFormat="1" applyFont="1" applyFill="1" applyBorder="1" applyAlignment="1">
      <alignment horizontal="center" vertical="center"/>
    </xf>
    <xf numFmtId="49" fontId="39" fillId="22" borderId="0" xfId="40" applyNumberFormat="1" applyFont="1" applyFill="1" applyAlignment="1">
      <alignment horizontal="center" vertical="center"/>
    </xf>
    <xf numFmtId="49" fontId="39" fillId="14" borderId="0" xfId="40" applyNumberFormat="1" applyFont="1" applyFill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31" borderId="4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vertical="center"/>
    </xf>
    <xf numFmtId="0" fontId="2" fillId="7" borderId="34" xfId="0" applyFont="1" applyFill="1" applyBorder="1" applyAlignment="1">
      <alignment vertical="center"/>
    </xf>
    <xf numFmtId="0" fontId="2" fillId="4" borderId="2" xfId="9" applyFont="1" applyFill="1" applyBorder="1" applyAlignment="1">
      <alignment vertical="center" wrapText="1"/>
    </xf>
    <xf numFmtId="0" fontId="2" fillId="4" borderId="2" xfId="11" applyFont="1" applyFill="1" applyBorder="1" applyAlignment="1">
      <alignment vertical="center" wrapText="1"/>
    </xf>
    <xf numFmtId="0" fontId="2" fillId="4" borderId="2" xfId="3" applyFont="1" applyFill="1" applyBorder="1" applyAlignment="1">
      <alignment vertical="center" wrapText="1"/>
    </xf>
    <xf numFmtId="20" fontId="43" fillId="25" borderId="43" xfId="0" applyNumberFormat="1" applyFont="1" applyFill="1" applyBorder="1" applyAlignment="1">
      <alignment horizontal="center" vertical="center"/>
    </xf>
    <xf numFmtId="20" fontId="30" fillId="4" borderId="43" xfId="0" applyNumberFormat="1" applyFont="1" applyFill="1" applyBorder="1" applyAlignment="1">
      <alignment horizontal="center" vertical="center"/>
    </xf>
    <xf numFmtId="0" fontId="0" fillId="11" borderId="23" xfId="0" applyFill="1" applyBorder="1" applyAlignment="1">
      <alignment vertical="center"/>
    </xf>
    <xf numFmtId="0" fontId="0" fillId="11" borderId="24" xfId="0" applyFill="1" applyBorder="1" applyAlignment="1">
      <alignment horizontal="center" vertical="center"/>
    </xf>
    <xf numFmtId="20" fontId="3" fillId="8" borderId="18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6" fillId="4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11" borderId="36" xfId="0" applyFont="1" applyFill="1" applyBorder="1" applyAlignment="1">
      <alignment horizontal="center" vertical="center"/>
    </xf>
    <xf numFmtId="0" fontId="3" fillId="11" borderId="34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15" borderId="25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27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3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20" borderId="27" xfId="0" applyFont="1" applyFill="1" applyBorder="1" applyAlignment="1">
      <alignment horizontal="center" vertical="center"/>
    </xf>
    <xf numFmtId="0" fontId="3" fillId="20" borderId="28" xfId="0" applyFont="1" applyFill="1" applyBorder="1" applyAlignment="1">
      <alignment horizontal="center" vertical="center"/>
    </xf>
    <xf numFmtId="0" fontId="0" fillId="20" borderId="28" xfId="0" applyFill="1" applyBorder="1" applyAlignment="1">
      <alignment vertical="center"/>
    </xf>
    <xf numFmtId="0" fontId="3" fillId="20" borderId="56" xfId="0" applyFont="1" applyFill="1" applyBorder="1" applyAlignment="1">
      <alignment horizontal="center" vertical="center"/>
    </xf>
    <xf numFmtId="0" fontId="3" fillId="20" borderId="29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0" fontId="20" fillId="4" borderId="3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2" fillId="4" borderId="2" xfId="33" applyFont="1" applyFill="1" applyBorder="1" applyAlignment="1">
      <alignment vertical="center" wrapText="1"/>
    </xf>
    <xf numFmtId="0" fontId="2" fillId="4" borderId="2" xfId="35" applyFont="1" applyFill="1" applyBorder="1" applyAlignment="1">
      <alignment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47" fillId="3" borderId="44" xfId="0" applyFont="1" applyFill="1" applyBorder="1" applyAlignment="1">
      <alignment horizontal="center" vertical="center" wrapText="1"/>
    </xf>
    <xf numFmtId="0" fontId="48" fillId="3" borderId="4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64" fontId="4" fillId="24" borderId="59" xfId="0" applyNumberFormat="1" applyFont="1" applyFill="1" applyBorder="1" applyAlignment="1">
      <alignment horizontal="center" vertical="center" wrapText="1"/>
    </xf>
    <xf numFmtId="0" fontId="3" fillId="24" borderId="56" xfId="26" applyFont="1" applyFill="1" applyBorder="1" applyAlignment="1">
      <alignment vertical="center" wrapText="1"/>
    </xf>
    <xf numFmtId="0" fontId="3" fillId="24" borderId="59" xfId="26" applyFont="1" applyFill="1" applyBorder="1" applyAlignment="1">
      <alignment vertical="center" wrapText="1"/>
    </xf>
    <xf numFmtId="0" fontId="3" fillId="24" borderId="59" xfId="0" applyFont="1" applyFill="1" applyBorder="1" applyAlignment="1">
      <alignment horizontal="center" vertical="center"/>
    </xf>
    <xf numFmtId="0" fontId="3" fillId="19" borderId="37" xfId="0" applyFont="1" applyFill="1" applyBorder="1" applyAlignment="1">
      <alignment horizontal="center" vertical="center" wrapText="1"/>
    </xf>
    <xf numFmtId="49" fontId="42" fillId="4" borderId="0" xfId="40" applyNumberFormat="1" applyFont="1" applyFill="1" applyAlignment="1">
      <alignment horizontal="center" vertical="center"/>
    </xf>
    <xf numFmtId="0" fontId="40" fillId="4" borderId="0" xfId="40" applyFont="1" applyFill="1" applyAlignment="1">
      <alignment vertical="center"/>
    </xf>
    <xf numFmtId="0" fontId="41" fillId="0" borderId="0" xfId="40" applyFont="1" applyBorder="1" applyAlignment="1">
      <alignment vertical="center" wrapText="1"/>
    </xf>
    <xf numFmtId="0" fontId="30" fillId="4" borderId="17" xfId="0" applyFont="1" applyFill="1" applyBorder="1" applyAlignment="1">
      <alignment vertical="center" wrapText="1"/>
    </xf>
    <xf numFmtId="20" fontId="30" fillId="4" borderId="2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vertical="center"/>
    </xf>
    <xf numFmtId="20" fontId="3" fillId="4" borderId="18" xfId="0" applyNumberFormat="1" applyFont="1" applyFill="1" applyBorder="1" applyAlignment="1">
      <alignment horizontal="center" vertical="center"/>
    </xf>
    <xf numFmtId="0" fontId="2" fillId="4" borderId="2" xfId="32" applyFont="1" applyFill="1" applyBorder="1" applyAlignment="1">
      <alignment vertical="center" wrapText="1"/>
    </xf>
    <xf numFmtId="0" fontId="2" fillId="4" borderId="2" xfId="39" applyFont="1" applyFill="1" applyBorder="1" applyAlignment="1">
      <alignment vertical="center" wrapText="1"/>
    </xf>
    <xf numFmtId="0" fontId="25" fillId="4" borderId="2" xfId="39" applyFont="1" applyFill="1" applyBorder="1" applyAlignment="1">
      <alignment vertical="center" wrapText="1"/>
    </xf>
    <xf numFmtId="0" fontId="47" fillId="3" borderId="60" xfId="0" applyFont="1" applyFill="1" applyBorder="1" applyAlignment="1">
      <alignment horizontal="center" vertical="center" wrapText="1"/>
    </xf>
    <xf numFmtId="164" fontId="4" fillId="5" borderId="43" xfId="0" applyNumberFormat="1" applyFont="1" applyFill="1" applyBorder="1" applyAlignment="1">
      <alignment horizontal="center" vertical="center"/>
    </xf>
    <xf numFmtId="0" fontId="3" fillId="5" borderId="61" xfId="18" applyFont="1" applyFill="1" applyBorder="1" applyAlignment="1">
      <alignment horizontal="left" vertical="center" wrapText="1"/>
    </xf>
    <xf numFmtId="0" fontId="3" fillId="5" borderId="43" xfId="18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20" fontId="3" fillId="2" borderId="62" xfId="0" applyNumberFormat="1" applyFont="1" applyFill="1" applyBorder="1" applyAlignment="1">
      <alignment horizontal="left" vertical="center" wrapText="1"/>
    </xf>
    <xf numFmtId="0" fontId="2" fillId="4" borderId="38" xfId="36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20" fontId="3" fillId="5" borderId="61" xfId="0" applyNumberFormat="1" applyFont="1" applyFill="1" applyBorder="1" applyAlignment="1">
      <alignment horizontal="left" vertical="center" wrapText="1"/>
    </xf>
    <xf numFmtId="0" fontId="3" fillId="5" borderId="43" xfId="3" applyFont="1" applyFill="1" applyBorder="1" applyAlignment="1">
      <alignment vertical="center" wrapText="1"/>
    </xf>
    <xf numFmtId="20" fontId="3" fillId="0" borderId="62" xfId="0" applyNumberFormat="1" applyFont="1" applyFill="1" applyBorder="1" applyAlignment="1">
      <alignment horizontal="left" vertical="center" wrapText="1"/>
    </xf>
    <xf numFmtId="20" fontId="3" fillId="5" borderId="61" xfId="4" applyNumberFormat="1" applyFont="1" applyFill="1" applyBorder="1" applyAlignment="1">
      <alignment horizontal="left" vertical="center" wrapText="1"/>
    </xf>
    <xf numFmtId="0" fontId="8" fillId="2" borderId="62" xfId="7" applyFont="1" applyFill="1" applyBorder="1" applyAlignment="1">
      <alignment vertical="center" wrapText="1"/>
    </xf>
    <xf numFmtId="0" fontId="14" fillId="2" borderId="38" xfId="7" applyFont="1" applyFill="1" applyBorder="1" applyAlignment="1">
      <alignment vertical="center" wrapText="1"/>
    </xf>
    <xf numFmtId="0" fontId="8" fillId="2" borderId="62" xfId="6" applyFont="1" applyFill="1" applyBorder="1" applyAlignment="1">
      <alignment vertical="center" wrapText="1"/>
    </xf>
    <xf numFmtId="164" fontId="20" fillId="0" borderId="38" xfId="0" applyNumberFormat="1" applyFont="1" applyBorder="1" applyAlignment="1">
      <alignment horizontal="center" vertical="center"/>
    </xf>
    <xf numFmtId="0" fontId="3" fillId="2" borderId="62" xfId="8" applyFont="1" applyFill="1" applyBorder="1" applyAlignment="1">
      <alignment vertical="center" wrapText="1"/>
    </xf>
    <xf numFmtId="0" fontId="6" fillId="4" borderId="38" xfId="8" applyFont="1" applyFill="1" applyBorder="1" applyAlignment="1">
      <alignment vertical="center" wrapText="1"/>
    </xf>
    <xf numFmtId="0" fontId="3" fillId="5" borderId="61" xfId="9" applyFont="1" applyFill="1" applyBorder="1" applyAlignment="1">
      <alignment horizontal="left" vertical="center" wrapText="1"/>
    </xf>
    <xf numFmtId="0" fontId="3" fillId="5" borderId="43" xfId="9" applyFont="1" applyFill="1" applyBorder="1" applyAlignment="1">
      <alignment horizontal="left" vertical="center" wrapText="1"/>
    </xf>
    <xf numFmtId="0" fontId="3" fillId="2" borderId="62" xfId="9" applyFont="1" applyFill="1" applyBorder="1" applyAlignment="1">
      <alignment vertical="center" wrapText="1"/>
    </xf>
    <xf numFmtId="0" fontId="6" fillId="4" borderId="38" xfId="11" applyFont="1" applyFill="1" applyBorder="1" applyAlignment="1">
      <alignment vertical="center" wrapText="1"/>
    </xf>
    <xf numFmtId="0" fontId="3" fillId="5" borderId="61" xfId="10" quotePrefix="1" applyFont="1" applyFill="1" applyBorder="1" applyAlignment="1">
      <alignment horizontal="left" vertical="center" wrapText="1"/>
    </xf>
    <xf numFmtId="0" fontId="3" fillId="5" borderId="43" xfId="10" applyFont="1" applyFill="1" applyBorder="1" applyAlignment="1">
      <alignment horizontal="left" vertical="center" wrapText="1"/>
    </xf>
    <xf numFmtId="0" fontId="3" fillId="5" borderId="61" xfId="11" applyFont="1" applyFill="1" applyBorder="1" applyAlignment="1">
      <alignment vertical="center" wrapText="1"/>
    </xf>
    <xf numFmtId="0" fontId="3" fillId="5" borderId="43" xfId="11" applyFont="1" applyFill="1" applyBorder="1" applyAlignment="1">
      <alignment horizontal="left" vertical="center" wrapText="1"/>
    </xf>
    <xf numFmtId="0" fontId="3" fillId="5" borderId="43" xfId="11" applyFont="1" applyFill="1" applyBorder="1" applyAlignment="1">
      <alignment vertical="center" wrapText="1"/>
    </xf>
    <xf numFmtId="0" fontId="3" fillId="2" borderId="62" xfId="13" applyFont="1" applyFill="1" applyBorder="1" applyAlignment="1">
      <alignment vertical="center" wrapText="1"/>
    </xf>
    <xf numFmtId="0" fontId="6" fillId="4" borderId="38" xfId="13" applyFont="1" applyFill="1" applyBorder="1" applyAlignment="1">
      <alignment vertical="center" wrapText="1"/>
    </xf>
    <xf numFmtId="0" fontId="3" fillId="5" borderId="61" xfId="14" applyFont="1" applyFill="1" applyBorder="1" applyAlignment="1">
      <alignment vertical="center" wrapText="1"/>
    </xf>
    <xf numFmtId="0" fontId="3" fillId="5" borderId="43" xfId="0" applyFont="1" applyFill="1" applyBorder="1" applyAlignment="1">
      <alignment horizontal="left" vertical="center" wrapText="1"/>
    </xf>
    <xf numFmtId="0" fontId="3" fillId="2" borderId="62" xfId="14" applyFont="1" applyFill="1" applyBorder="1" applyAlignment="1">
      <alignment vertical="center" wrapText="1"/>
    </xf>
    <xf numFmtId="0" fontId="6" fillId="4" borderId="38" xfId="14" applyFont="1" applyFill="1" applyBorder="1" applyAlignment="1">
      <alignment vertical="center" wrapText="1"/>
    </xf>
    <xf numFmtId="0" fontId="3" fillId="5" borderId="61" xfId="16" applyFont="1" applyFill="1" applyBorder="1" applyAlignment="1">
      <alignment vertical="center" wrapText="1"/>
    </xf>
    <xf numFmtId="0" fontId="3" fillId="5" borderId="43" xfId="16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3" fillId="2" borderId="62" xfId="37" applyFont="1" applyFill="1" applyBorder="1" applyAlignment="1">
      <alignment vertical="center" wrapText="1"/>
    </xf>
    <xf numFmtId="0" fontId="3" fillId="5" borderId="43" xfId="17" applyFont="1" applyFill="1" applyBorder="1" applyAlignment="1">
      <alignment vertical="center" wrapText="1"/>
    </xf>
    <xf numFmtId="0" fontId="3" fillId="2" borderId="38" xfId="17" applyFont="1" applyFill="1" applyBorder="1" applyAlignment="1">
      <alignment vertical="center" wrapText="1"/>
    </xf>
    <xf numFmtId="0" fontId="2" fillId="2" borderId="38" xfId="17" applyFont="1" applyFill="1" applyBorder="1" applyAlignment="1">
      <alignment vertical="center" wrapText="1"/>
    </xf>
    <xf numFmtId="0" fontId="3" fillId="5" borderId="61" xfId="17" applyFont="1" applyFill="1" applyBorder="1" applyAlignment="1">
      <alignment vertical="center" wrapText="1"/>
    </xf>
    <xf numFmtId="0" fontId="6" fillId="0" borderId="63" xfId="0" applyFont="1" applyBorder="1" applyAlignment="1">
      <alignment horizontal="center" vertical="center"/>
    </xf>
    <xf numFmtId="0" fontId="3" fillId="2" borderId="62" xfId="19" applyFont="1" applyFill="1" applyBorder="1" applyAlignment="1">
      <alignment vertical="center" wrapText="1"/>
    </xf>
    <xf numFmtId="0" fontId="6" fillId="4" borderId="38" xfId="19" applyFont="1" applyFill="1" applyBorder="1" applyAlignment="1">
      <alignment vertical="center" wrapText="1"/>
    </xf>
    <xf numFmtId="0" fontId="3" fillId="5" borderId="61" xfId="15" applyFont="1" applyFill="1" applyBorder="1" applyAlignment="1">
      <alignment vertical="center" wrapText="1"/>
    </xf>
    <xf numFmtId="0" fontId="3" fillId="5" borderId="43" xfId="15" applyFont="1" applyFill="1" applyBorder="1" applyAlignment="1">
      <alignment vertical="center" wrapText="1"/>
    </xf>
    <xf numFmtId="164" fontId="4" fillId="4" borderId="38" xfId="0" applyNumberFormat="1" applyFont="1" applyFill="1" applyBorder="1" applyAlignment="1">
      <alignment horizontal="center" vertical="center"/>
    </xf>
    <xf numFmtId="0" fontId="3" fillId="2" borderId="62" xfId="15" applyFont="1" applyFill="1" applyBorder="1" applyAlignment="1">
      <alignment vertical="center" wrapText="1"/>
    </xf>
    <xf numFmtId="0" fontId="3" fillId="5" borderId="61" xfId="0" applyFont="1" applyFill="1" applyBorder="1" applyAlignment="1">
      <alignment vertical="center" wrapText="1"/>
    </xf>
    <xf numFmtId="0" fontId="3" fillId="5" borderId="43" xfId="0" applyFont="1" applyFill="1" applyBorder="1" applyAlignment="1">
      <alignment vertical="center" wrapText="1"/>
    </xf>
    <xf numFmtId="0" fontId="3" fillId="5" borderId="16" xfId="0" applyNumberFormat="1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vertical="center" wrapText="1"/>
    </xf>
    <xf numFmtId="0" fontId="3" fillId="5" borderId="61" xfId="22" applyFont="1" applyFill="1" applyBorder="1" applyAlignment="1">
      <alignment vertical="center" wrapText="1"/>
    </xf>
    <xf numFmtId="0" fontId="3" fillId="5" borderId="43" xfId="22" applyFont="1" applyFill="1" applyBorder="1" applyAlignment="1">
      <alignment vertical="center" wrapText="1"/>
    </xf>
    <xf numFmtId="0" fontId="3" fillId="2" borderId="62" xfId="22" applyFont="1" applyFill="1" applyBorder="1" applyAlignment="1">
      <alignment vertical="center" wrapText="1"/>
    </xf>
    <xf numFmtId="0" fontId="3" fillId="5" borderId="61" xfId="21" applyFont="1" applyFill="1" applyBorder="1" applyAlignment="1">
      <alignment vertical="center" wrapText="1"/>
    </xf>
    <xf numFmtId="0" fontId="3" fillId="2" borderId="62" xfId="23" applyFont="1" applyFill="1" applyBorder="1" applyAlignment="1">
      <alignment vertical="center" wrapText="1"/>
    </xf>
    <xf numFmtId="0" fontId="3" fillId="5" borderId="61" xfId="24" applyFont="1" applyFill="1" applyBorder="1" applyAlignment="1">
      <alignment vertical="center" wrapText="1"/>
    </xf>
    <xf numFmtId="0" fontId="3" fillId="5" borderId="43" xfId="24" applyFont="1" applyFill="1" applyBorder="1" applyAlignment="1">
      <alignment vertical="center" wrapText="1"/>
    </xf>
    <xf numFmtId="0" fontId="3" fillId="2" borderId="62" xfId="24" applyFont="1" applyFill="1" applyBorder="1" applyAlignment="1">
      <alignment vertical="center" wrapText="1"/>
    </xf>
    <xf numFmtId="0" fontId="2" fillId="4" borderId="38" xfId="24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3" fillId="5" borderId="61" xfId="34" applyFont="1" applyFill="1" applyBorder="1" applyAlignment="1">
      <alignment vertical="center" wrapText="1"/>
    </xf>
    <xf numFmtId="0" fontId="3" fillId="5" borderId="43" xfId="34" applyFont="1" applyFill="1" applyBorder="1" applyAlignment="1">
      <alignment vertical="center" wrapText="1"/>
    </xf>
    <xf numFmtId="0" fontId="3" fillId="2" borderId="62" xfId="34" applyFont="1" applyFill="1" applyBorder="1" applyAlignment="1">
      <alignment vertical="center" wrapText="1"/>
    </xf>
    <xf numFmtId="0" fontId="6" fillId="4" borderId="38" xfId="34" applyFont="1" applyFill="1" applyBorder="1" applyAlignment="1">
      <alignment vertical="center" wrapText="1"/>
    </xf>
    <xf numFmtId="0" fontId="3" fillId="5" borderId="61" xfId="38" applyFont="1" applyFill="1" applyBorder="1" applyAlignment="1">
      <alignment vertical="center" wrapText="1"/>
    </xf>
    <xf numFmtId="0" fontId="3" fillId="5" borderId="43" xfId="38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2" borderId="62" xfId="39" applyFont="1" applyFill="1" applyBorder="1" applyAlignment="1">
      <alignment vertical="center" wrapText="1"/>
    </xf>
    <xf numFmtId="0" fontId="6" fillId="4" borderId="38" xfId="39" applyFont="1" applyFill="1" applyBorder="1" applyAlignment="1">
      <alignment vertical="center" wrapText="1"/>
    </xf>
    <xf numFmtId="0" fontId="6" fillId="4" borderId="38" xfId="37" applyFont="1" applyFill="1" applyBorder="1" applyAlignment="1">
      <alignment vertical="center" wrapText="1"/>
    </xf>
    <xf numFmtId="0" fontId="3" fillId="5" borderId="61" xfId="29" applyFont="1" applyFill="1" applyBorder="1" applyAlignment="1">
      <alignment vertical="center" wrapText="1"/>
    </xf>
    <xf numFmtId="0" fontId="3" fillId="5" borderId="43" xfId="29" applyFont="1" applyFill="1" applyBorder="1" applyAlignment="1">
      <alignment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4" borderId="38" xfId="34" applyFont="1" applyFill="1" applyBorder="1" applyAlignment="1">
      <alignment vertical="center" wrapText="1"/>
    </xf>
    <xf numFmtId="0" fontId="6" fillId="4" borderId="38" xfId="0" applyFont="1" applyFill="1" applyBorder="1" applyAlignment="1">
      <alignment vertical="center" wrapText="1"/>
    </xf>
    <xf numFmtId="0" fontId="3" fillId="5" borderId="61" xfId="31" applyFont="1" applyFill="1" applyBorder="1" applyAlignment="1">
      <alignment vertical="center" wrapText="1"/>
    </xf>
    <xf numFmtId="0" fontId="3" fillId="5" borderId="43" xfId="31" applyFont="1" applyFill="1" applyBorder="1" applyAlignment="1">
      <alignment vertical="center" wrapText="1"/>
    </xf>
    <xf numFmtId="0" fontId="3" fillId="2" borderId="62" xfId="31" applyFont="1" applyFill="1" applyBorder="1" applyAlignment="1">
      <alignment vertical="center" wrapText="1"/>
    </xf>
    <xf numFmtId="0" fontId="2" fillId="4" borderId="38" xfId="31" applyFont="1" applyFill="1" applyBorder="1" applyAlignment="1">
      <alignment vertical="center" wrapText="1"/>
    </xf>
    <xf numFmtId="0" fontId="3" fillId="2" borderId="62" xfId="35" applyFont="1" applyFill="1" applyBorder="1" applyAlignment="1">
      <alignment vertical="center" wrapText="1"/>
    </xf>
    <xf numFmtId="0" fontId="2" fillId="4" borderId="38" xfId="35" applyNumberFormat="1" applyFont="1" applyFill="1" applyBorder="1" applyAlignment="1">
      <alignment vertical="center" wrapText="1"/>
    </xf>
    <xf numFmtId="0" fontId="3" fillId="5" borderId="61" xfId="32" applyFont="1" applyFill="1" applyBorder="1" applyAlignment="1">
      <alignment vertical="center" wrapText="1"/>
    </xf>
    <xf numFmtId="0" fontId="3" fillId="5" borderId="43" xfId="32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0" fontId="3" fillId="2" borderId="62" xfId="32" applyFont="1" applyFill="1" applyBorder="1" applyAlignment="1">
      <alignment vertical="center" wrapText="1"/>
    </xf>
    <xf numFmtId="0" fontId="6" fillId="4" borderId="38" xfId="32" applyFont="1" applyFill="1" applyBorder="1" applyAlignment="1">
      <alignment vertical="center" wrapText="1"/>
    </xf>
    <xf numFmtId="0" fontId="3" fillId="8" borderId="17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6" borderId="64" xfId="0" applyFont="1" applyFill="1" applyBorder="1" applyAlignment="1">
      <alignment horizontal="center" vertical="center" wrapText="1"/>
    </xf>
    <xf numFmtId="0" fontId="3" fillId="6" borderId="65" xfId="0" applyFont="1" applyFill="1" applyBorder="1" applyAlignment="1">
      <alignment horizontal="center" vertical="center" wrapText="1"/>
    </xf>
    <xf numFmtId="0" fontId="16" fillId="11" borderId="17" xfId="0" applyFont="1" applyFill="1" applyBorder="1" applyAlignment="1">
      <alignment vertical="center" wrapText="1"/>
    </xf>
    <xf numFmtId="0" fontId="2" fillId="4" borderId="2" xfId="4" applyFont="1" applyFill="1" applyBorder="1" applyAlignment="1">
      <alignment vertical="center" wrapText="1"/>
    </xf>
    <xf numFmtId="0" fontId="19" fillId="6" borderId="20" xfId="2" applyFont="1" applyFill="1" applyBorder="1" applyAlignment="1" applyProtection="1">
      <alignment horizontal="center" vertical="center"/>
    </xf>
    <xf numFmtId="0" fontId="2" fillId="0" borderId="2" xfId="10" applyFont="1" applyFill="1" applyBorder="1" applyAlignment="1">
      <alignment horizontal="left" vertical="center" wrapText="1"/>
    </xf>
    <xf numFmtId="0" fontId="2" fillId="4" borderId="2" xfId="5" applyFont="1" applyFill="1" applyBorder="1" applyAlignment="1">
      <alignment vertical="center" wrapText="1"/>
    </xf>
    <xf numFmtId="0" fontId="2" fillId="0" borderId="38" xfId="36" applyFont="1" applyFill="1" applyBorder="1" applyAlignment="1">
      <alignment vertical="center" wrapText="1"/>
    </xf>
    <xf numFmtId="0" fontId="2" fillId="4" borderId="2" xfId="28" applyFont="1" applyFill="1" applyBorder="1" applyAlignment="1">
      <alignment vertical="center" wrapText="1"/>
    </xf>
    <xf numFmtId="0" fontId="2" fillId="4" borderId="38" xfId="0" applyFont="1" applyFill="1" applyBorder="1" applyAlignment="1">
      <alignment vertical="center" wrapText="1"/>
    </xf>
    <xf numFmtId="0" fontId="2" fillId="4" borderId="2" xfId="27" applyFont="1" applyFill="1" applyBorder="1" applyAlignment="1">
      <alignment vertical="center" wrapText="1"/>
    </xf>
    <xf numFmtId="0" fontId="2" fillId="4" borderId="69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center" vertical="center"/>
    </xf>
    <xf numFmtId="49" fontId="42" fillId="4" borderId="0" xfId="40" applyNumberFormat="1" applyFont="1" applyFill="1" applyAlignment="1">
      <alignment vertical="center"/>
    </xf>
    <xf numFmtId="0" fontId="49" fillId="12" borderId="0" xfId="0" applyFont="1" applyFill="1" applyAlignment="1">
      <alignment vertical="center"/>
    </xf>
    <xf numFmtId="0" fontId="30" fillId="13" borderId="17" xfId="0" applyFont="1" applyFill="1" applyBorder="1" applyAlignment="1">
      <alignment vertical="center" wrapText="1"/>
    </xf>
    <xf numFmtId="20" fontId="30" fillId="13" borderId="41" xfId="0" applyNumberFormat="1" applyFont="1" applyFill="1" applyBorder="1" applyAlignment="1">
      <alignment horizontal="center" vertical="center"/>
    </xf>
    <xf numFmtId="0" fontId="43" fillId="8" borderId="17" xfId="0" applyFont="1" applyFill="1" applyBorder="1" applyAlignment="1">
      <alignment vertical="center" wrapText="1"/>
    </xf>
    <xf numFmtId="0" fontId="43" fillId="0" borderId="17" xfId="0" applyFont="1" applyBorder="1" applyAlignment="1">
      <alignment vertical="center" wrapText="1"/>
    </xf>
    <xf numFmtId="0" fontId="3" fillId="5" borderId="53" xfId="39" applyFont="1" applyFill="1" applyBorder="1" applyAlignment="1">
      <alignment vertical="center" wrapText="1"/>
    </xf>
    <xf numFmtId="0" fontId="3" fillId="5" borderId="41" xfId="39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27" fillId="5" borderId="43" xfId="34" applyFont="1" applyFill="1" applyBorder="1" applyAlignment="1">
      <alignment vertical="center" wrapText="1"/>
    </xf>
    <xf numFmtId="0" fontId="3" fillId="5" borderId="2" xfId="4" applyFont="1" applyFill="1" applyBorder="1" applyAlignment="1">
      <alignment vertical="center" wrapText="1"/>
    </xf>
    <xf numFmtId="164" fontId="20" fillId="5" borderId="41" xfId="0" applyNumberFormat="1" applyFont="1" applyFill="1" applyBorder="1" applyAlignment="1">
      <alignment horizontal="center" vertical="center"/>
    </xf>
    <xf numFmtId="0" fontId="27" fillId="4" borderId="1" xfId="10" applyFont="1" applyFill="1" applyBorder="1" applyAlignment="1">
      <alignment horizontal="left" vertical="center" wrapText="1"/>
    </xf>
    <xf numFmtId="164" fontId="20" fillId="4" borderId="2" xfId="0" applyNumberFormat="1" applyFont="1" applyFill="1" applyBorder="1" applyAlignment="1">
      <alignment horizontal="center" vertical="center"/>
    </xf>
    <xf numFmtId="0" fontId="21" fillId="4" borderId="2" xfId="1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center" vertical="center"/>
    </xf>
    <xf numFmtId="164" fontId="20" fillId="4" borderId="38" xfId="0" applyNumberFormat="1" applyFont="1" applyFill="1" applyBorder="1" applyAlignment="1">
      <alignment horizontal="center" vertical="center"/>
    </xf>
    <xf numFmtId="0" fontId="27" fillId="4" borderId="62" xfId="10" applyFont="1" applyFill="1" applyBorder="1" applyAlignment="1">
      <alignment horizontal="left" vertical="center" wrapText="1"/>
    </xf>
    <xf numFmtId="0" fontId="21" fillId="4" borderId="38" xfId="10" applyFont="1" applyFill="1" applyBorder="1" applyAlignment="1">
      <alignment horizontal="left" vertical="center" wrapText="1"/>
    </xf>
    <xf numFmtId="0" fontId="21" fillId="4" borderId="19" xfId="0" applyFont="1" applyFill="1" applyBorder="1" applyAlignment="1">
      <alignment horizontal="center" vertical="center"/>
    </xf>
    <xf numFmtId="0" fontId="27" fillId="4" borderId="62" xfId="11" applyFont="1" applyFill="1" applyBorder="1" applyAlignment="1">
      <alignment vertical="center" wrapText="1"/>
    </xf>
    <xf numFmtId="0" fontId="21" fillId="4" borderId="38" xfId="11" applyFont="1" applyFill="1" applyBorder="1" applyAlignment="1">
      <alignment vertical="center" wrapText="1"/>
    </xf>
    <xf numFmtId="164" fontId="4" fillId="0" borderId="38" xfId="0" applyNumberFormat="1" applyFont="1" applyFill="1" applyBorder="1" applyAlignment="1">
      <alignment horizontal="center" vertical="center"/>
    </xf>
    <xf numFmtId="0" fontId="3" fillId="0" borderId="62" xfId="38" applyFont="1" applyFill="1" applyBorder="1" applyAlignment="1">
      <alignment vertical="center" wrapText="1"/>
    </xf>
    <xf numFmtId="0" fontId="2" fillId="0" borderId="38" xfId="38" applyFont="1" applyFill="1" applyBorder="1" applyAlignment="1">
      <alignment horizontal="left" vertical="center" wrapText="1"/>
    </xf>
    <xf numFmtId="164" fontId="4" fillId="5" borderId="2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1" fillId="4" borderId="2" xfId="3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2" xfId="27" applyFont="1" applyFill="1" applyBorder="1" applyAlignment="1">
      <alignment horizontal="left" vertical="center" wrapText="1"/>
    </xf>
    <xf numFmtId="0" fontId="39" fillId="29" borderId="46" xfId="40" applyFont="1" applyFill="1" applyBorder="1" applyAlignment="1">
      <alignment horizontal="center" vertical="center"/>
    </xf>
    <xf numFmtId="0" fontId="39" fillId="14" borderId="0" xfId="40" applyFont="1" applyFill="1" applyAlignment="1">
      <alignment horizontal="center" vertical="center"/>
    </xf>
    <xf numFmtId="0" fontId="12" fillId="33" borderId="36" xfId="2" applyFont="1" applyFill="1" applyBorder="1" applyAlignment="1" applyProtection="1">
      <alignment horizontal="center" vertical="center"/>
    </xf>
    <xf numFmtId="0" fontId="3" fillId="33" borderId="32" xfId="0" applyFont="1" applyFill="1" applyBorder="1" applyAlignment="1">
      <alignment horizontal="center" vertical="center"/>
    </xf>
    <xf numFmtId="0" fontId="23" fillId="33" borderId="34" xfId="0" applyFont="1" applyFill="1" applyBorder="1" applyAlignment="1">
      <alignment vertical="center"/>
    </xf>
    <xf numFmtId="0" fontId="2" fillId="33" borderId="34" xfId="0" applyFont="1" applyFill="1" applyBorder="1" applyAlignment="1">
      <alignment vertical="center"/>
    </xf>
    <xf numFmtId="0" fontId="12" fillId="33" borderId="34" xfId="2" applyFont="1" applyFill="1" applyBorder="1" applyAlignment="1" applyProtection="1">
      <alignment horizontal="center" vertical="center"/>
    </xf>
    <xf numFmtId="0" fontId="3" fillId="33" borderId="34" xfId="0" applyFont="1" applyFill="1" applyBorder="1" applyAlignment="1">
      <alignment horizontal="center" vertical="center"/>
    </xf>
    <xf numFmtId="0" fontId="2" fillId="33" borderId="35" xfId="0" applyFont="1" applyFill="1" applyBorder="1" applyAlignment="1">
      <alignment vertical="center"/>
    </xf>
    <xf numFmtId="0" fontId="0" fillId="11" borderId="72" xfId="0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  <xf numFmtId="0" fontId="0" fillId="11" borderId="73" xfId="0" applyFill="1" applyBorder="1" applyAlignment="1">
      <alignment vertical="center"/>
    </xf>
    <xf numFmtId="0" fontId="4" fillId="4" borderId="35" xfId="0" applyFont="1" applyFill="1" applyBorder="1" applyAlignment="1">
      <alignment vertical="center"/>
    </xf>
    <xf numFmtId="0" fontId="3" fillId="27" borderId="28" xfId="0" applyFont="1" applyFill="1" applyBorder="1" applyAlignment="1">
      <alignment horizontal="center" vertical="center"/>
    </xf>
    <xf numFmtId="0" fontId="3" fillId="7" borderId="7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9" fillId="31" borderId="4" xfId="0" applyFont="1" applyFill="1" applyBorder="1" applyAlignment="1">
      <alignment horizontal="center" vertical="center"/>
    </xf>
    <xf numFmtId="0" fontId="53" fillId="11" borderId="4" xfId="0" applyFont="1" applyFill="1" applyBorder="1" applyAlignment="1">
      <alignment horizontal="center" vertical="center"/>
    </xf>
    <xf numFmtId="0" fontId="9" fillId="11" borderId="3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5" fillId="10" borderId="22" xfId="0" applyFont="1" applyFill="1" applyBorder="1" applyAlignment="1">
      <alignment vertical="center"/>
    </xf>
    <xf numFmtId="0" fontId="56" fillId="10" borderId="42" xfId="0" applyFont="1" applyFill="1" applyBorder="1" applyAlignment="1">
      <alignment vertical="center"/>
    </xf>
    <xf numFmtId="0" fontId="58" fillId="10" borderId="64" xfId="0" applyFont="1" applyFill="1" applyBorder="1" applyAlignment="1">
      <alignment vertical="center"/>
    </xf>
    <xf numFmtId="0" fontId="55" fillId="10" borderId="42" xfId="0" applyFont="1" applyFill="1" applyBorder="1" applyAlignment="1">
      <alignment vertical="center"/>
    </xf>
    <xf numFmtId="0" fontId="58" fillId="10" borderId="42" xfId="0" applyFont="1" applyFill="1" applyBorder="1" applyAlignment="1">
      <alignment vertical="center"/>
    </xf>
    <xf numFmtId="0" fontId="55" fillId="10" borderId="44" xfId="0" applyFont="1" applyFill="1" applyBorder="1" applyAlignment="1">
      <alignment vertical="center"/>
    </xf>
    <xf numFmtId="0" fontId="55" fillId="10" borderId="23" xfId="0" applyFont="1" applyFill="1" applyBorder="1" applyAlignment="1">
      <alignment vertical="center"/>
    </xf>
    <xf numFmtId="0" fontId="56" fillId="10" borderId="0" xfId="0" applyFont="1" applyFill="1" applyBorder="1" applyAlignment="1">
      <alignment vertical="center"/>
    </xf>
    <xf numFmtId="0" fontId="58" fillId="10" borderId="66" xfId="0" applyFont="1" applyFill="1" applyBorder="1" applyAlignment="1">
      <alignment vertical="center"/>
    </xf>
    <xf numFmtId="0" fontId="55" fillId="10" borderId="0" xfId="0" applyFont="1" applyFill="1" applyBorder="1" applyAlignment="1">
      <alignment vertical="center"/>
    </xf>
    <xf numFmtId="0" fontId="58" fillId="10" borderId="0" xfId="0" applyFont="1" applyFill="1" applyBorder="1" applyAlignment="1">
      <alignment vertical="center"/>
    </xf>
    <xf numFmtId="0" fontId="55" fillId="10" borderId="24" xfId="0" applyFont="1" applyFill="1" applyBorder="1" applyAlignment="1">
      <alignment vertical="center"/>
    </xf>
    <xf numFmtId="0" fontId="57" fillId="10" borderId="66" xfId="0" applyFont="1" applyFill="1" applyBorder="1" applyAlignment="1">
      <alignment vertical="center"/>
    </xf>
    <xf numFmtId="0" fontId="56" fillId="10" borderId="30" xfId="0" applyFont="1" applyFill="1" applyBorder="1" applyAlignment="1">
      <alignment vertical="center"/>
    </xf>
    <xf numFmtId="0" fontId="56" fillId="10" borderId="3" xfId="0" applyFont="1" applyFill="1" applyBorder="1" applyAlignment="1">
      <alignment vertical="center"/>
    </xf>
    <xf numFmtId="0" fontId="56" fillId="10" borderId="75" xfId="0" applyFont="1" applyFill="1" applyBorder="1" applyAlignment="1">
      <alignment vertical="center"/>
    </xf>
    <xf numFmtId="0" fontId="56" fillId="10" borderId="62" xfId="0" applyFont="1" applyFill="1" applyBorder="1" applyAlignment="1">
      <alignment vertical="center"/>
    </xf>
    <xf numFmtId="0" fontId="56" fillId="0" borderId="27" xfId="0" applyFont="1" applyFill="1" applyBorder="1" applyAlignment="1">
      <alignment horizontal="center" vertical="center"/>
    </xf>
    <xf numFmtId="1" fontId="57" fillId="10" borderId="41" xfId="0" applyNumberFormat="1" applyFont="1" applyFill="1" applyBorder="1" applyAlignment="1">
      <alignment horizontal="center" vertical="center"/>
    </xf>
    <xf numFmtId="0" fontId="56" fillId="10" borderId="76" xfId="0" applyFont="1" applyFill="1" applyBorder="1" applyAlignment="1">
      <alignment vertical="center"/>
    </xf>
    <xf numFmtId="0" fontId="56" fillId="0" borderId="45" xfId="0" applyFont="1" applyFill="1" applyBorder="1" applyAlignment="1">
      <alignment horizontal="center" vertical="center"/>
    </xf>
    <xf numFmtId="1" fontId="58" fillId="10" borderId="17" xfId="0" applyNumberFormat="1" applyFont="1" applyFill="1" applyBorder="1" applyAlignment="1">
      <alignment horizontal="center" vertical="center"/>
    </xf>
    <xf numFmtId="0" fontId="56" fillId="10" borderId="42" xfId="0" applyFont="1" applyFill="1" applyBorder="1" applyAlignment="1">
      <alignment horizontal="center" vertical="center"/>
    </xf>
    <xf numFmtId="1" fontId="57" fillId="10" borderId="55" xfId="0" applyNumberFormat="1" applyFont="1" applyFill="1" applyBorder="1" applyAlignment="1">
      <alignment horizontal="center" vertical="center"/>
    </xf>
    <xf numFmtId="0" fontId="56" fillId="10" borderId="56" xfId="0" applyFont="1" applyFill="1" applyBorder="1" applyAlignment="1">
      <alignment horizontal="center" vertical="center"/>
    </xf>
    <xf numFmtId="1" fontId="58" fillId="10" borderId="0" xfId="0" applyNumberFormat="1" applyFont="1" applyFill="1" applyBorder="1" applyAlignment="1">
      <alignment horizontal="center" vertical="center"/>
    </xf>
    <xf numFmtId="1" fontId="58" fillId="10" borderId="4" xfId="0" applyNumberFormat="1" applyFont="1" applyFill="1" applyBorder="1" applyAlignment="1">
      <alignment horizontal="center" vertical="center"/>
    </xf>
    <xf numFmtId="0" fontId="56" fillId="4" borderId="45" xfId="0" applyFont="1" applyFill="1" applyBorder="1" applyAlignment="1">
      <alignment horizontal="center" vertical="center"/>
    </xf>
    <xf numFmtId="1" fontId="58" fillId="10" borderId="1" xfId="0" applyNumberFormat="1" applyFont="1" applyFill="1" applyBorder="1" applyAlignment="1">
      <alignment horizontal="center" vertical="center"/>
    </xf>
    <xf numFmtId="0" fontId="56" fillId="10" borderId="40" xfId="0" applyFont="1" applyFill="1" applyBorder="1" applyAlignment="1">
      <alignment horizontal="center" vertical="center"/>
    </xf>
    <xf numFmtId="0" fontId="56" fillId="10" borderId="77" xfId="0" applyFont="1" applyFill="1" applyBorder="1" applyAlignment="1">
      <alignment horizontal="center" vertical="center"/>
    </xf>
    <xf numFmtId="1" fontId="58" fillId="10" borderId="74" xfId="0" applyNumberFormat="1" applyFont="1" applyFill="1" applyBorder="1" applyAlignment="1">
      <alignment horizontal="center" vertical="center"/>
    </xf>
    <xf numFmtId="1" fontId="58" fillId="10" borderId="18" xfId="0" applyNumberFormat="1" applyFont="1" applyFill="1" applyBorder="1" applyAlignment="1">
      <alignment horizontal="center" vertical="center"/>
    </xf>
    <xf numFmtId="1" fontId="58" fillId="10" borderId="2" xfId="0" applyNumberFormat="1" applyFont="1" applyFill="1" applyBorder="1" applyAlignment="1">
      <alignment horizontal="center" vertical="center"/>
    </xf>
    <xf numFmtId="1" fontId="57" fillId="10" borderId="53" xfId="0" applyNumberFormat="1" applyFont="1" applyFill="1" applyBorder="1" applyAlignment="1">
      <alignment horizontal="center" vertical="center"/>
    </xf>
    <xf numFmtId="1" fontId="58" fillId="10" borderId="38" xfId="0" applyNumberFormat="1" applyFont="1" applyFill="1" applyBorder="1" applyAlignment="1">
      <alignment horizontal="center" vertical="center"/>
    </xf>
    <xf numFmtId="0" fontId="56" fillId="10" borderId="77" xfId="0" applyFont="1" applyFill="1" applyBorder="1" applyAlignment="1">
      <alignment vertical="center"/>
    </xf>
    <xf numFmtId="0" fontId="57" fillId="10" borderId="3" xfId="0" applyFont="1" applyFill="1" applyBorder="1" applyAlignment="1">
      <alignment vertical="center"/>
    </xf>
    <xf numFmtId="0" fontId="56" fillId="10" borderId="67" xfId="0" applyFont="1" applyFill="1" applyBorder="1" applyAlignment="1">
      <alignment vertical="center"/>
    </xf>
    <xf numFmtId="0" fontId="57" fillId="10" borderId="0" xfId="0" applyFont="1" applyFill="1" applyBorder="1" applyAlignment="1">
      <alignment vertical="center"/>
    </xf>
    <xf numFmtId="0" fontId="55" fillId="10" borderId="21" xfId="0" applyFont="1" applyFill="1" applyBorder="1" applyAlignment="1">
      <alignment vertical="center"/>
    </xf>
    <xf numFmtId="1" fontId="57" fillId="10" borderId="78" xfId="0" applyNumberFormat="1" applyFont="1" applyFill="1" applyBorder="1" applyAlignment="1">
      <alignment horizontal="center" vertical="center"/>
    </xf>
    <xf numFmtId="0" fontId="55" fillId="10" borderId="68" xfId="0" applyFont="1" applyFill="1" applyBorder="1" applyAlignment="1">
      <alignment vertical="center"/>
    </xf>
    <xf numFmtId="0" fontId="56" fillId="10" borderId="78" xfId="0" applyFont="1" applyFill="1" applyBorder="1" applyAlignment="1">
      <alignment vertical="center"/>
    </xf>
    <xf numFmtId="0" fontId="56" fillId="10" borderId="74" xfId="0" applyFont="1" applyFill="1" applyBorder="1" applyAlignment="1">
      <alignment vertical="center"/>
    </xf>
    <xf numFmtId="0" fontId="56" fillId="10" borderId="53" xfId="0" applyFont="1" applyFill="1" applyBorder="1" applyAlignment="1">
      <alignment vertical="center"/>
    </xf>
    <xf numFmtId="0" fontId="56" fillId="10" borderId="14" xfId="0" applyFont="1" applyFill="1" applyBorder="1" applyAlignment="1">
      <alignment vertical="center"/>
    </xf>
    <xf numFmtId="0" fontId="57" fillId="10" borderId="55" xfId="0" applyFont="1" applyFill="1" applyBorder="1" applyAlignment="1">
      <alignment vertical="center"/>
    </xf>
    <xf numFmtId="0" fontId="55" fillId="10" borderId="26" xfId="0" applyFont="1" applyFill="1" applyBorder="1" applyAlignment="1">
      <alignment vertical="center"/>
    </xf>
    <xf numFmtId="0" fontId="56" fillId="10" borderId="79" xfId="0" applyFont="1" applyFill="1" applyBorder="1" applyAlignment="1">
      <alignment vertical="center"/>
    </xf>
    <xf numFmtId="1" fontId="57" fillId="10" borderId="73" xfId="0" applyNumberFormat="1" applyFont="1" applyFill="1" applyBorder="1" applyAlignment="1">
      <alignment horizontal="center" vertical="center"/>
    </xf>
    <xf numFmtId="0" fontId="55" fillId="10" borderId="73" xfId="0" applyFont="1" applyFill="1" applyBorder="1" applyAlignment="1">
      <alignment vertical="center"/>
    </xf>
    <xf numFmtId="0" fontId="58" fillId="10" borderId="30" xfId="0" applyFont="1" applyFill="1" applyBorder="1" applyAlignment="1">
      <alignment vertical="center"/>
    </xf>
    <xf numFmtId="0" fontId="55" fillId="10" borderId="31" xfId="0" applyFont="1" applyFill="1" applyBorder="1" applyAlignment="1">
      <alignment vertical="center"/>
    </xf>
    <xf numFmtId="0" fontId="55" fillId="10" borderId="75" xfId="0" applyFont="1" applyFill="1" applyBorder="1" applyAlignment="1">
      <alignment vertical="center"/>
    </xf>
    <xf numFmtId="0" fontId="55" fillId="10" borderId="0" xfId="0" applyFont="1" applyFill="1" applyAlignment="1">
      <alignment vertical="center"/>
    </xf>
    <xf numFmtId="0" fontId="56" fillId="10" borderId="0" xfId="0" applyFont="1" applyFill="1" applyAlignment="1">
      <alignment vertical="center"/>
    </xf>
    <xf numFmtId="0" fontId="57" fillId="10" borderId="0" xfId="0" applyFont="1" applyFill="1" applyAlignment="1">
      <alignment vertical="center"/>
    </xf>
    <xf numFmtId="0" fontId="58" fillId="10" borderId="0" xfId="0" applyFont="1" applyFill="1" applyAlignment="1">
      <alignment vertical="center"/>
    </xf>
    <xf numFmtId="0" fontId="55" fillId="10" borderId="74" xfId="0" applyFont="1" applyFill="1" applyBorder="1" applyAlignment="1">
      <alignment vertical="center"/>
    </xf>
    <xf numFmtId="0" fontId="57" fillId="10" borderId="74" xfId="0" applyFont="1" applyFill="1" applyBorder="1" applyAlignment="1">
      <alignment vertical="center"/>
    </xf>
    <xf numFmtId="0" fontId="58" fillId="10" borderId="74" xfId="0" applyFont="1" applyFill="1" applyBorder="1" applyAlignment="1">
      <alignment vertical="center"/>
    </xf>
    <xf numFmtId="0" fontId="2" fillId="0" borderId="69" xfId="0" applyFont="1" applyBorder="1" applyAlignment="1">
      <alignment horizontal="center" vertical="center"/>
    </xf>
    <xf numFmtId="164" fontId="4" fillId="0" borderId="55" xfId="0" applyNumberFormat="1" applyFont="1" applyBorder="1" applyAlignment="1">
      <alignment horizontal="center" vertical="center"/>
    </xf>
    <xf numFmtId="0" fontId="3" fillId="2" borderId="14" xfId="27" applyFont="1" applyFill="1" applyBorder="1" applyAlignment="1">
      <alignment vertical="center" wrapText="1"/>
    </xf>
    <xf numFmtId="0" fontId="2" fillId="4" borderId="55" xfId="27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12" borderId="26" xfId="0" applyFill="1" applyBorder="1" applyAlignment="1">
      <alignment vertical="center"/>
    </xf>
    <xf numFmtId="0" fontId="0" fillId="33" borderId="26" xfId="0" applyFill="1" applyBorder="1" applyAlignment="1">
      <alignment vertical="center"/>
    </xf>
    <xf numFmtId="0" fontId="12" fillId="33" borderId="30" xfId="2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>
      <alignment vertical="center" wrapText="1"/>
    </xf>
    <xf numFmtId="0" fontId="2" fillId="0" borderId="2" xfId="4" applyFont="1" applyFill="1" applyBorder="1" applyAlignment="1">
      <alignment horizontal="left" vertical="center" wrapText="1"/>
    </xf>
    <xf numFmtId="0" fontId="3" fillId="4" borderId="1" xfId="16" applyFont="1" applyFill="1" applyBorder="1" applyAlignment="1">
      <alignment vertical="center" wrapText="1"/>
    </xf>
    <xf numFmtId="0" fontId="2" fillId="4" borderId="2" xfId="18" applyFont="1" applyFill="1" applyBorder="1" applyAlignment="1">
      <alignment vertical="center" wrapText="1"/>
    </xf>
    <xf numFmtId="0" fontId="27" fillId="5" borderId="16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0" fontId="26" fillId="21" borderId="43" xfId="0" applyFont="1" applyFill="1" applyBorder="1" applyAlignment="1">
      <alignment horizontal="center" vertical="center"/>
    </xf>
    <xf numFmtId="0" fontId="3" fillId="31" borderId="43" xfId="0" applyFont="1" applyFill="1" applyBorder="1" applyAlignment="1">
      <alignment horizontal="center" vertical="center"/>
    </xf>
    <xf numFmtId="0" fontId="26" fillId="21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2" borderId="18" xfId="0" applyFont="1" applyFill="1" applyBorder="1" applyAlignment="1">
      <alignment horizontal="center" vertical="center"/>
    </xf>
    <xf numFmtId="0" fontId="3" fillId="21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25" fillId="21" borderId="38" xfId="0" applyFont="1" applyFill="1" applyBorder="1" applyAlignment="1">
      <alignment vertical="center"/>
    </xf>
    <xf numFmtId="0" fontId="3" fillId="13" borderId="38" xfId="0" applyFont="1" applyFill="1" applyBorder="1" applyAlignment="1">
      <alignment horizontal="center" vertical="center"/>
    </xf>
    <xf numFmtId="0" fontId="3" fillId="21" borderId="20" xfId="0" applyFont="1" applyFill="1" applyBorder="1" applyAlignment="1">
      <alignment horizontal="center" vertical="center"/>
    </xf>
    <xf numFmtId="0" fontId="26" fillId="11" borderId="43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 vertical="center"/>
    </xf>
    <xf numFmtId="0" fontId="60" fillId="11" borderId="4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center" vertical="center"/>
    </xf>
    <xf numFmtId="164" fontId="4" fillId="4" borderId="41" xfId="0" applyNumberFormat="1" applyFont="1" applyFill="1" applyBorder="1" applyAlignment="1">
      <alignment horizontal="center" vertical="center"/>
    </xf>
    <xf numFmtId="0" fontId="3" fillId="4" borderId="53" xfId="16" applyFont="1" applyFill="1" applyBorder="1" applyAlignment="1">
      <alignment vertical="center" wrapText="1"/>
    </xf>
    <xf numFmtId="0" fontId="2" fillId="4" borderId="41" xfId="16" applyFont="1" applyFill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/>
    </xf>
    <xf numFmtId="0" fontId="21" fillId="4" borderId="38" xfId="16" applyFont="1" applyFill="1" applyBorder="1" applyAlignment="1">
      <alignment vertical="center" wrapText="1"/>
    </xf>
    <xf numFmtId="0" fontId="21" fillId="4" borderId="20" xfId="0" applyFont="1" applyFill="1" applyBorder="1" applyAlignment="1">
      <alignment horizontal="center" vertical="center"/>
    </xf>
    <xf numFmtId="0" fontId="2" fillId="4" borderId="2" xfId="13" applyFont="1" applyFill="1" applyBorder="1" applyAlignment="1">
      <alignment vertical="center" wrapText="1"/>
    </xf>
    <xf numFmtId="0" fontId="62" fillId="0" borderId="0" xfId="40" applyFont="1" applyAlignment="1">
      <alignment vertical="center"/>
    </xf>
    <xf numFmtId="0" fontId="3" fillId="13" borderId="2" xfId="0" applyFont="1" applyFill="1" applyBorder="1" applyAlignment="1">
      <alignment horizontal="center" vertical="center"/>
    </xf>
    <xf numFmtId="0" fontId="3" fillId="5" borderId="1" xfId="28" applyFont="1" applyFill="1" applyBorder="1" applyAlignment="1">
      <alignment vertical="center" wrapText="1"/>
    </xf>
    <xf numFmtId="0" fontId="3" fillId="5" borderId="2" xfId="28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2" fillId="4" borderId="55" xfId="0" applyFont="1" applyFill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2" fillId="4" borderId="2" xfId="28" applyFont="1" applyFill="1" applyBorder="1" applyAlignment="1">
      <alignment horizontal="left" vertical="center" wrapText="1"/>
    </xf>
    <xf numFmtId="0" fontId="2" fillId="4" borderId="2" xfId="28" quotePrefix="1" applyFont="1" applyFill="1" applyBorder="1" applyAlignment="1">
      <alignment horizontal="left" vertical="center" wrapText="1"/>
    </xf>
    <xf numFmtId="0" fontId="2" fillId="4" borderId="2" xfId="20" applyFont="1" applyFill="1" applyBorder="1" applyAlignment="1">
      <alignment horizontal="left" vertical="center" wrapText="1"/>
    </xf>
    <xf numFmtId="0" fontId="2" fillId="4" borderId="2" xfId="20" applyFont="1" applyFill="1" applyBorder="1" applyAlignment="1">
      <alignment vertical="center" wrapText="1"/>
    </xf>
    <xf numFmtId="0" fontId="24" fillId="4" borderId="45" xfId="0" applyFont="1" applyFill="1" applyBorder="1" applyAlignment="1">
      <alignment horizontal="center" vertical="center"/>
    </xf>
    <xf numFmtId="0" fontId="52" fillId="4" borderId="45" xfId="0" applyFont="1" applyFill="1" applyBorder="1" applyAlignment="1">
      <alignment horizontal="center" vertical="center"/>
    </xf>
    <xf numFmtId="0" fontId="2" fillId="4" borderId="38" xfId="37" quotePrefix="1" applyFont="1" applyFill="1" applyBorder="1" applyAlignment="1">
      <alignment horizontal="left" vertical="center" wrapText="1"/>
    </xf>
    <xf numFmtId="164" fontId="4" fillId="5" borderId="41" xfId="0" applyNumberFormat="1" applyFont="1" applyFill="1" applyBorder="1" applyAlignment="1">
      <alignment horizontal="center" vertical="center"/>
    </xf>
    <xf numFmtId="0" fontId="3" fillId="5" borderId="53" xfId="27" applyFont="1" applyFill="1" applyBorder="1" applyAlignment="1">
      <alignment vertical="center" wrapText="1"/>
    </xf>
    <xf numFmtId="0" fontId="3" fillId="5" borderId="41" xfId="27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/>
    </xf>
    <xf numFmtId="0" fontId="27" fillId="4" borderId="17" xfId="0" applyFont="1" applyFill="1" applyBorder="1" applyAlignment="1">
      <alignment vertical="center"/>
    </xf>
    <xf numFmtId="20" fontId="27" fillId="4" borderId="18" xfId="0" applyNumberFormat="1" applyFont="1" applyFill="1" applyBorder="1" applyAlignment="1">
      <alignment horizontal="center" vertical="center"/>
    </xf>
    <xf numFmtId="0" fontId="67" fillId="11" borderId="0" xfId="0" applyFont="1" applyFill="1" applyAlignment="1">
      <alignment vertical="center"/>
    </xf>
    <xf numFmtId="0" fontId="67" fillId="0" borderId="0" xfId="0" applyFont="1" applyAlignment="1">
      <alignment vertical="center"/>
    </xf>
    <xf numFmtId="0" fontId="59" fillId="7" borderId="8" xfId="0" applyFont="1" applyFill="1" applyBorder="1" applyAlignment="1">
      <alignment horizontal="left" vertical="center" wrapText="1"/>
    </xf>
    <xf numFmtId="20" fontId="59" fillId="7" borderId="9" xfId="0" applyNumberFormat="1" applyFont="1" applyFill="1" applyBorder="1" applyAlignment="1">
      <alignment horizontal="center" vertical="center" wrapText="1"/>
    </xf>
    <xf numFmtId="20" fontId="59" fillId="7" borderId="10" xfId="0" applyNumberFormat="1" applyFont="1" applyFill="1" applyBorder="1" applyAlignment="1">
      <alignment horizontal="center" vertical="center" wrapText="1"/>
    </xf>
    <xf numFmtId="20" fontId="59" fillId="7" borderId="8" xfId="0" applyNumberFormat="1" applyFont="1" applyFill="1" applyBorder="1" applyAlignment="1">
      <alignment horizontal="center" vertical="center" wrapText="1"/>
    </xf>
    <xf numFmtId="20" fontId="59" fillId="7" borderId="82" xfId="0" applyNumberFormat="1" applyFont="1" applyFill="1" applyBorder="1" applyAlignment="1">
      <alignment horizontal="center" vertical="center" wrapText="1"/>
    </xf>
    <xf numFmtId="20" fontId="59" fillId="11" borderId="82" xfId="0" applyNumberFormat="1" applyFont="1" applyFill="1" applyBorder="1" applyAlignment="1">
      <alignment horizontal="center" vertical="center" wrapText="1"/>
    </xf>
    <xf numFmtId="20" fontId="59" fillId="11" borderId="10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20" fontId="67" fillId="2" borderId="9" xfId="0" applyNumberFormat="1" applyFont="1" applyFill="1" applyBorder="1" applyAlignment="1">
      <alignment horizontal="center" vertical="center" wrapText="1"/>
    </xf>
    <xf numFmtId="20" fontId="67" fillId="2" borderId="10" xfId="0" applyNumberFormat="1" applyFont="1" applyFill="1" applyBorder="1" applyAlignment="1">
      <alignment horizontal="center" vertical="center" wrapText="1"/>
    </xf>
    <xf numFmtId="20" fontId="69" fillId="2" borderId="9" xfId="0" applyNumberFormat="1" applyFont="1" applyFill="1" applyBorder="1" applyAlignment="1">
      <alignment horizontal="center" vertical="center" wrapText="1"/>
    </xf>
    <xf numFmtId="20" fontId="69" fillId="11" borderId="9" xfId="0" applyNumberFormat="1" applyFont="1" applyFill="1" applyBorder="1" applyAlignment="1">
      <alignment horizontal="center" vertical="center" wrapText="1"/>
    </xf>
    <xf numFmtId="20" fontId="67" fillId="11" borderId="10" xfId="0" applyNumberFormat="1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left" vertical="center" wrapText="1"/>
    </xf>
    <xf numFmtId="20" fontId="67" fillId="7" borderId="9" xfId="0" applyNumberFormat="1" applyFont="1" applyFill="1" applyBorder="1" applyAlignment="1">
      <alignment horizontal="center" vertical="center" wrapText="1"/>
    </xf>
    <xf numFmtId="20" fontId="67" fillId="7" borderId="10" xfId="0" applyNumberFormat="1" applyFont="1" applyFill="1" applyBorder="1" applyAlignment="1">
      <alignment horizontal="center" vertical="center" wrapText="1"/>
    </xf>
    <xf numFmtId="20" fontId="69" fillId="7" borderId="9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20" fontId="67" fillId="4" borderId="9" xfId="0" applyNumberFormat="1" applyFont="1" applyFill="1" applyBorder="1" applyAlignment="1">
      <alignment horizontal="center" vertical="center" wrapText="1"/>
    </xf>
    <xf numFmtId="20" fontId="67" fillId="4" borderId="10" xfId="0" applyNumberFormat="1" applyFont="1" applyFill="1" applyBorder="1" applyAlignment="1">
      <alignment horizontal="center" vertical="center" wrapText="1"/>
    </xf>
    <xf numFmtId="0" fontId="71" fillId="4" borderId="8" xfId="0" applyFont="1" applyFill="1" applyBorder="1" applyAlignment="1">
      <alignment horizontal="left" vertical="center" wrapText="1"/>
    </xf>
    <xf numFmtId="20" fontId="72" fillId="4" borderId="9" xfId="0" applyNumberFormat="1" applyFont="1" applyFill="1" applyBorder="1" applyAlignment="1">
      <alignment horizontal="center" vertical="center" wrapText="1"/>
    </xf>
    <xf numFmtId="20" fontId="72" fillId="11" borderId="9" xfId="0" applyNumberFormat="1" applyFont="1" applyFill="1" applyBorder="1" applyAlignment="1">
      <alignment horizontal="center" vertical="center" wrapText="1"/>
    </xf>
    <xf numFmtId="20" fontId="59" fillId="11" borderId="9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left" vertical="center" wrapText="1"/>
    </xf>
    <xf numFmtId="164" fontId="10" fillId="7" borderId="6" xfId="0" applyNumberFormat="1" applyFont="1" applyFill="1" applyBorder="1" applyAlignment="1">
      <alignment horizontal="center" vertical="center" wrapText="1"/>
    </xf>
    <xf numFmtId="164" fontId="10" fillId="7" borderId="7" xfId="0" applyNumberFormat="1" applyFont="1" applyFill="1" applyBorder="1" applyAlignment="1">
      <alignment horizontal="center" vertical="center" wrapText="1"/>
    </xf>
    <xf numFmtId="20" fontId="61" fillId="11" borderId="2" xfId="0" applyNumberFormat="1" applyFont="1" applyFill="1" applyBorder="1" applyAlignment="1">
      <alignment horizontal="center" vertical="center" wrapText="1"/>
    </xf>
    <xf numFmtId="0" fontId="67" fillId="11" borderId="2" xfId="0" applyFont="1" applyFill="1" applyBorder="1" applyAlignment="1">
      <alignment vertical="center"/>
    </xf>
    <xf numFmtId="164" fontId="59" fillId="7" borderId="83" xfId="0" applyNumberFormat="1" applyFont="1" applyFill="1" applyBorder="1" applyAlignment="1">
      <alignment horizontal="center" vertical="center" wrapText="1"/>
    </xf>
    <xf numFmtId="164" fontId="59" fillId="7" borderId="7" xfId="0" applyNumberFormat="1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left" vertical="center" wrapText="1"/>
    </xf>
    <xf numFmtId="164" fontId="67" fillId="4" borderId="49" xfId="0" applyNumberFormat="1" applyFont="1" applyFill="1" applyBorder="1" applyAlignment="1">
      <alignment horizontal="center" vertical="center" wrapText="1"/>
    </xf>
    <xf numFmtId="164" fontId="67" fillId="4" borderId="50" xfId="0" applyNumberFormat="1" applyFont="1" applyFill="1" applyBorder="1" applyAlignment="1">
      <alignment horizontal="center" vertical="center" wrapText="1"/>
    </xf>
    <xf numFmtId="0" fontId="71" fillId="4" borderId="48" xfId="0" applyFont="1" applyFill="1" applyBorder="1" applyAlignment="1">
      <alignment horizontal="left" vertical="center" wrapText="1"/>
    </xf>
    <xf numFmtId="164" fontId="72" fillId="4" borderId="85" xfId="0" applyNumberFormat="1" applyFont="1" applyFill="1" applyBorder="1" applyAlignment="1">
      <alignment horizontal="center" vertical="center" wrapText="1"/>
    </xf>
    <xf numFmtId="164" fontId="72" fillId="4" borderId="50" xfId="0" applyNumberFormat="1" applyFont="1" applyFill="1" applyBorder="1" applyAlignment="1">
      <alignment horizontal="center" vertical="center" wrapText="1"/>
    </xf>
    <xf numFmtId="164" fontId="70" fillId="11" borderId="2" xfId="0" applyNumberFormat="1" applyFont="1" applyFill="1" applyBorder="1" applyAlignment="1">
      <alignment horizontal="center" vertical="center" wrapText="1"/>
    </xf>
    <xf numFmtId="0" fontId="67" fillId="4" borderId="8" xfId="0" applyFont="1" applyFill="1" applyBorder="1" applyAlignment="1">
      <alignment horizontal="left" vertical="center" wrapText="1"/>
    </xf>
    <xf numFmtId="0" fontId="70" fillId="11" borderId="2" xfId="0" applyFont="1" applyFill="1" applyBorder="1" applyAlignment="1">
      <alignment horizontal="center" vertical="center" wrapText="1"/>
    </xf>
    <xf numFmtId="164" fontId="69" fillId="4" borderId="82" xfId="0" applyNumberFormat="1" applyFont="1" applyFill="1" applyBorder="1" applyAlignment="1">
      <alignment horizontal="center" vertical="center" wrapText="1"/>
    </xf>
    <xf numFmtId="164" fontId="69" fillId="4" borderId="10" xfId="0" applyNumberFormat="1" applyFont="1" applyFill="1" applyBorder="1" applyAlignment="1">
      <alignment horizontal="center" vertical="center" wrapText="1"/>
    </xf>
    <xf numFmtId="0" fontId="61" fillId="11" borderId="2" xfId="0" applyFont="1" applyFill="1" applyBorder="1" applyAlignment="1">
      <alignment horizontal="center" vertical="center" wrapText="1"/>
    </xf>
    <xf numFmtId="0" fontId="73" fillId="11" borderId="0" xfId="0" applyFont="1" applyFill="1" applyAlignment="1">
      <alignment vertical="center"/>
    </xf>
    <xf numFmtId="0" fontId="73" fillId="0" borderId="0" xfId="0" applyFont="1" applyAlignment="1">
      <alignment vertical="center"/>
    </xf>
    <xf numFmtId="0" fontId="2" fillId="4" borderId="2" xfId="38" applyFont="1" applyFill="1" applyBorder="1" applyAlignment="1">
      <alignment vertical="center" wrapText="1"/>
    </xf>
    <xf numFmtId="0" fontId="3" fillId="4" borderId="1" xfId="27" applyFont="1" applyFill="1" applyBorder="1" applyAlignment="1">
      <alignment vertical="center" wrapText="1"/>
    </xf>
    <xf numFmtId="0" fontId="2" fillId="4" borderId="2" xfId="36" applyFont="1" applyFill="1" applyBorder="1" applyAlignment="1">
      <alignment vertical="center" wrapText="1"/>
    </xf>
    <xf numFmtId="0" fontId="2" fillId="4" borderId="2" xfId="10" applyFont="1" applyFill="1" applyBorder="1" applyAlignment="1">
      <alignment vertical="center" wrapText="1"/>
    </xf>
    <xf numFmtId="0" fontId="2" fillId="4" borderId="2" xfId="13" applyFont="1" applyFill="1" applyBorder="1" applyAlignment="1">
      <alignment horizontal="left" vertical="center" wrapText="1"/>
    </xf>
    <xf numFmtId="0" fontId="2" fillId="4" borderId="38" xfId="15" applyFont="1" applyFill="1" applyBorder="1" applyAlignment="1">
      <alignment vertical="center" wrapText="1"/>
    </xf>
    <xf numFmtId="0" fontId="2" fillId="4" borderId="2" xfId="24" quotePrefix="1" applyFont="1" applyFill="1" applyBorder="1" applyAlignment="1">
      <alignment horizontal="left" vertical="center" wrapText="1"/>
    </xf>
    <xf numFmtId="0" fontId="2" fillId="4" borderId="2" xfId="12" applyFont="1" applyFill="1" applyBorder="1" applyAlignment="1">
      <alignment vertical="center" wrapText="1"/>
    </xf>
    <xf numFmtId="0" fontId="3" fillId="0" borderId="0" xfId="0" applyFont="1"/>
    <xf numFmtId="0" fontId="79" fillId="11" borderId="63" xfId="0" applyFont="1" applyFill="1" applyBorder="1" applyAlignment="1">
      <alignment vertical="center" wrapText="1"/>
    </xf>
    <xf numFmtId="0" fontId="49" fillId="11" borderId="80" xfId="0" applyFont="1" applyFill="1" applyBorder="1" applyAlignment="1">
      <alignment vertical="center"/>
    </xf>
    <xf numFmtId="0" fontId="80" fillId="11" borderId="81" xfId="2" applyFont="1" applyFill="1" applyBorder="1" applyAlignment="1" applyProtection="1">
      <alignment vertical="center"/>
    </xf>
    <xf numFmtId="0" fontId="2" fillId="4" borderId="2" xfId="24" applyFont="1" applyFill="1" applyBorder="1" applyAlignment="1">
      <alignment vertical="center" wrapText="1"/>
    </xf>
    <xf numFmtId="0" fontId="4" fillId="4" borderId="57" xfId="0" applyFont="1" applyFill="1" applyBorder="1" applyAlignment="1">
      <alignment vertical="center"/>
    </xf>
    <xf numFmtId="20" fontId="30" fillId="4" borderId="18" xfId="0" applyNumberFormat="1" applyFont="1" applyFill="1" applyBorder="1" applyAlignment="1">
      <alignment horizontal="center" vertical="center"/>
    </xf>
    <xf numFmtId="20" fontId="30" fillId="13" borderId="25" xfId="0" applyNumberFormat="1" applyFont="1" applyFill="1" applyBorder="1" applyAlignment="1">
      <alignment horizontal="center" vertical="center"/>
    </xf>
    <xf numFmtId="20" fontId="30" fillId="23" borderId="18" xfId="0" applyNumberFormat="1" applyFont="1" applyFill="1" applyBorder="1" applyAlignment="1">
      <alignment horizontal="center" vertical="center"/>
    </xf>
    <xf numFmtId="20" fontId="31" fillId="23" borderId="18" xfId="0" applyNumberFormat="1" applyFont="1" applyFill="1" applyBorder="1" applyAlignment="1">
      <alignment horizontal="center" vertical="center"/>
    </xf>
    <xf numFmtId="20" fontId="43" fillId="37" borderId="43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2" fillId="4" borderId="38" xfId="22" applyFont="1" applyFill="1" applyBorder="1" applyAlignment="1">
      <alignment vertical="center" wrapText="1"/>
    </xf>
    <xf numFmtId="0" fontId="2" fillId="4" borderId="38" xfId="23" applyFont="1" applyFill="1" applyBorder="1" applyAlignment="1">
      <alignment vertical="center" wrapText="1"/>
    </xf>
    <xf numFmtId="0" fontId="39" fillId="22" borderId="0" xfId="40" applyFont="1" applyFill="1" applyAlignment="1">
      <alignment horizontal="center" vertical="center"/>
    </xf>
    <xf numFmtId="0" fontId="0" fillId="12" borderId="45" xfId="0" applyFill="1" applyBorder="1" applyAlignment="1">
      <alignment vertical="center"/>
    </xf>
    <xf numFmtId="0" fontId="0" fillId="11" borderId="45" xfId="0" applyFill="1" applyBorder="1"/>
    <xf numFmtId="0" fontId="2" fillId="33" borderId="0" xfId="0" applyFont="1" applyFill="1" applyBorder="1" applyAlignment="1">
      <alignment vertical="center"/>
    </xf>
    <xf numFmtId="0" fontId="23" fillId="4" borderId="34" xfId="0" applyFont="1" applyFill="1" applyBorder="1" applyAlignment="1">
      <alignment vertical="center"/>
    </xf>
    <xf numFmtId="0" fontId="51" fillId="4" borderId="34" xfId="0" applyFont="1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21" fillId="7" borderId="34" xfId="0" applyFont="1" applyFill="1" applyBorder="1" applyAlignment="1">
      <alignment vertical="center"/>
    </xf>
    <xf numFmtId="0" fontId="0" fillId="38" borderId="0" xfId="0" applyFill="1"/>
    <xf numFmtId="0" fontId="20" fillId="39" borderId="34" xfId="0" applyFont="1" applyFill="1" applyBorder="1" applyAlignment="1">
      <alignment vertical="center"/>
    </xf>
    <xf numFmtId="0" fontId="4" fillId="0" borderId="34" xfId="0" applyFont="1" applyBorder="1"/>
    <xf numFmtId="0" fontId="2" fillId="4" borderId="2" xfId="23" applyFont="1" applyFill="1" applyBorder="1" applyAlignment="1">
      <alignment vertical="center" wrapText="1"/>
    </xf>
    <xf numFmtId="20" fontId="83" fillId="13" borderId="41" xfId="0" applyNumberFormat="1" applyFont="1" applyFill="1" applyBorder="1" applyAlignment="1">
      <alignment horizontal="center" vertical="center"/>
    </xf>
    <xf numFmtId="20" fontId="83" fillId="4" borderId="2" xfId="0" applyNumberFormat="1" applyFont="1" applyFill="1" applyBorder="1" applyAlignment="1">
      <alignment horizontal="center" vertical="center"/>
    </xf>
    <xf numFmtId="20" fontId="82" fillId="11" borderId="43" xfId="0" applyNumberFormat="1" applyFont="1" applyFill="1" applyBorder="1" applyAlignment="1">
      <alignment horizontal="center" vertical="center"/>
    </xf>
    <xf numFmtId="20" fontId="82" fillId="11" borderId="41" xfId="0" applyNumberFormat="1" applyFont="1" applyFill="1" applyBorder="1" applyAlignment="1">
      <alignment horizontal="center" vertical="center"/>
    </xf>
    <xf numFmtId="20" fontId="82" fillId="11" borderId="2" xfId="0" applyNumberFormat="1" applyFont="1" applyFill="1" applyBorder="1" applyAlignment="1">
      <alignment horizontal="center" vertical="center"/>
    </xf>
    <xf numFmtId="20" fontId="30" fillId="11" borderId="2" xfId="0" applyNumberFormat="1" applyFont="1" applyFill="1" applyBorder="1" applyAlignment="1">
      <alignment horizontal="center" vertical="center"/>
    </xf>
    <xf numFmtId="0" fontId="30" fillId="23" borderId="26" xfId="0" applyFont="1" applyFill="1" applyBorder="1" applyAlignment="1">
      <alignment vertical="center" wrapText="1"/>
    </xf>
    <xf numFmtId="0" fontId="21" fillId="11" borderId="0" xfId="0" applyFont="1" applyFill="1" applyBorder="1" applyAlignment="1">
      <alignment vertical="center"/>
    </xf>
    <xf numFmtId="0" fontId="31" fillId="26" borderId="19" xfId="0" applyFont="1" applyFill="1" applyBorder="1" applyAlignment="1">
      <alignment vertical="center" wrapText="1"/>
    </xf>
    <xf numFmtId="20" fontId="31" fillId="26" borderId="38" xfId="0" applyNumberFormat="1" applyFont="1" applyFill="1" applyBorder="1" applyAlignment="1">
      <alignment horizontal="center" vertical="center"/>
    </xf>
    <xf numFmtId="20" fontId="31" fillId="26" borderId="20" xfId="0" applyNumberFormat="1" applyFont="1" applyFill="1" applyBorder="1" applyAlignment="1">
      <alignment horizontal="center" vertical="center"/>
    </xf>
    <xf numFmtId="0" fontId="81" fillId="4" borderId="0" xfId="0" applyFont="1" applyFill="1" applyBorder="1" applyAlignment="1">
      <alignment vertical="center" wrapText="1"/>
    </xf>
    <xf numFmtId="20" fontId="83" fillId="4" borderId="43" xfId="0" applyNumberFormat="1" applyFont="1" applyFill="1" applyBorder="1" applyAlignment="1">
      <alignment horizontal="center" vertical="center"/>
    </xf>
    <xf numFmtId="20" fontId="30" fillId="4" borderId="16" xfId="0" applyNumberFormat="1" applyFont="1" applyFill="1" applyBorder="1" applyAlignment="1">
      <alignment horizontal="center" vertical="center"/>
    </xf>
    <xf numFmtId="0" fontId="16" fillId="40" borderId="15" xfId="0" applyFont="1" applyFill="1" applyBorder="1" applyAlignment="1">
      <alignment horizontal="left" vertical="center" wrapText="1"/>
    </xf>
    <xf numFmtId="0" fontId="0" fillId="40" borderId="43" xfId="0" applyFill="1" applyBorder="1" applyAlignment="1">
      <alignment horizontal="center" vertical="center"/>
    </xf>
    <xf numFmtId="0" fontId="0" fillId="40" borderId="16" xfId="0" applyFill="1" applyBorder="1" applyAlignment="1">
      <alignment horizontal="center" vertical="center"/>
    </xf>
    <xf numFmtId="0" fontId="16" fillId="40" borderId="17" xfId="0" applyFont="1" applyFill="1" applyBorder="1" applyAlignment="1">
      <alignment horizontal="left" vertical="center" wrapText="1"/>
    </xf>
    <xf numFmtId="0" fontId="0" fillId="40" borderId="2" xfId="0" applyFill="1" applyBorder="1" applyAlignment="1">
      <alignment horizontal="center" vertical="center"/>
    </xf>
    <xf numFmtId="0" fontId="0" fillId="40" borderId="18" xfId="0" applyFill="1" applyBorder="1" applyAlignment="1">
      <alignment horizontal="center" vertical="center"/>
    </xf>
    <xf numFmtId="0" fontId="16" fillId="40" borderId="17" xfId="0" applyFont="1" applyFill="1" applyBorder="1" applyAlignment="1">
      <alignment vertical="center" wrapText="1"/>
    </xf>
    <xf numFmtId="0" fontId="16" fillId="40" borderId="19" xfId="0" applyFont="1" applyFill="1" applyBorder="1" applyAlignment="1">
      <alignment vertical="center" wrapText="1"/>
    </xf>
    <xf numFmtId="0" fontId="0" fillId="40" borderId="38" xfId="0" applyFill="1" applyBorder="1" applyAlignment="1">
      <alignment horizontal="center" vertical="center"/>
    </xf>
    <xf numFmtId="0" fontId="16" fillId="40" borderId="15" xfId="0" applyFont="1" applyFill="1" applyBorder="1" applyAlignment="1">
      <alignment vertical="center" wrapText="1"/>
    </xf>
    <xf numFmtId="0" fontId="16" fillId="40" borderId="23" xfId="0" applyFont="1" applyFill="1" applyBorder="1" applyAlignment="1">
      <alignment vertical="center" wrapText="1"/>
    </xf>
    <xf numFmtId="0" fontId="17" fillId="40" borderId="17" xfId="7" applyFont="1" applyFill="1" applyBorder="1" applyAlignment="1">
      <alignment vertical="center" wrapText="1"/>
    </xf>
    <xf numFmtId="0" fontId="17" fillId="40" borderId="17" xfId="6" applyFont="1" applyFill="1" applyBorder="1" applyAlignment="1">
      <alignment vertical="center" wrapText="1"/>
    </xf>
    <xf numFmtId="0" fontId="2" fillId="40" borderId="18" xfId="0" applyFont="1" applyFill="1" applyBorder="1" applyAlignment="1">
      <alignment horizontal="center" vertical="center"/>
    </xf>
    <xf numFmtId="0" fontId="21" fillId="40" borderId="43" xfId="0" applyFont="1" applyFill="1" applyBorder="1" applyAlignment="1">
      <alignment horizontal="center" vertical="center"/>
    </xf>
    <xf numFmtId="0" fontId="16" fillId="40" borderId="17" xfId="8" applyFont="1" applyFill="1" applyBorder="1" applyAlignment="1">
      <alignment vertical="center" wrapText="1"/>
    </xf>
    <xf numFmtId="0" fontId="21" fillId="40" borderId="2" xfId="0" applyFont="1" applyFill="1" applyBorder="1" applyAlignment="1">
      <alignment horizontal="center" vertical="center"/>
    </xf>
    <xf numFmtId="0" fontId="2" fillId="40" borderId="17" xfId="8" applyFont="1" applyFill="1" applyBorder="1" applyAlignment="1">
      <alignment vertical="center" wrapText="1"/>
    </xf>
    <xf numFmtId="0" fontId="16" fillId="40" borderId="19" xfId="8" applyFont="1" applyFill="1" applyBorder="1" applyAlignment="1">
      <alignment vertical="center" wrapText="1"/>
    </xf>
    <xf numFmtId="0" fontId="21" fillId="40" borderId="38" xfId="0" applyFont="1" applyFill="1" applyBorder="1" applyAlignment="1">
      <alignment horizontal="center" vertical="center"/>
    </xf>
    <xf numFmtId="0" fontId="2" fillId="40" borderId="2" xfId="0" applyFont="1" applyFill="1" applyBorder="1" applyAlignment="1">
      <alignment horizontal="center" vertical="center"/>
    </xf>
    <xf numFmtId="0" fontId="50" fillId="40" borderId="17" xfId="0" applyFont="1" applyFill="1" applyBorder="1" applyAlignment="1">
      <alignment vertical="center" wrapText="1"/>
    </xf>
    <xf numFmtId="0" fontId="21" fillId="40" borderId="18" xfId="0" applyFont="1" applyFill="1" applyBorder="1" applyAlignment="1">
      <alignment horizontal="center" vertical="center"/>
    </xf>
    <xf numFmtId="0" fontId="50" fillId="40" borderId="19" xfId="0" applyFont="1" applyFill="1" applyBorder="1" applyAlignment="1">
      <alignment vertical="center" wrapText="1"/>
    </xf>
    <xf numFmtId="0" fontId="16" fillId="40" borderId="15" xfId="11" applyFont="1" applyFill="1" applyBorder="1" applyAlignment="1">
      <alignment horizontal="left" vertical="center" wrapText="1"/>
    </xf>
    <xf numFmtId="0" fontId="21" fillId="40" borderId="41" xfId="0" applyFont="1" applyFill="1" applyBorder="1" applyAlignment="1">
      <alignment horizontal="center" vertical="center"/>
    </xf>
    <xf numFmtId="0" fontId="0" fillId="40" borderId="52" xfId="0" applyFill="1" applyBorder="1" applyAlignment="1">
      <alignment horizontal="center" vertical="center"/>
    </xf>
    <xf numFmtId="0" fontId="16" fillId="40" borderId="17" xfId="11" applyFont="1" applyFill="1" applyBorder="1" applyAlignment="1">
      <alignment vertical="center" wrapText="1"/>
    </xf>
    <xf numFmtId="0" fontId="0" fillId="40" borderId="47" xfId="0" applyFill="1" applyBorder="1" applyAlignment="1">
      <alignment horizontal="center" vertical="center"/>
    </xf>
    <xf numFmtId="0" fontId="16" fillId="40" borderId="51" xfId="0" applyFont="1" applyFill="1" applyBorder="1" applyAlignment="1">
      <alignment vertical="center" wrapText="1"/>
    </xf>
    <xf numFmtId="0" fontId="16" fillId="40" borderId="86" xfId="0" applyFont="1" applyFill="1" applyBorder="1" applyAlignment="1">
      <alignment vertical="center" wrapText="1"/>
    </xf>
    <xf numFmtId="0" fontId="16" fillId="40" borderId="69" xfId="0" applyFont="1" applyFill="1" applyBorder="1" applyAlignment="1">
      <alignment vertical="center" wrapText="1"/>
    </xf>
    <xf numFmtId="0" fontId="0" fillId="40" borderId="55" xfId="0" applyFill="1" applyBorder="1" applyAlignment="1">
      <alignment horizontal="center" vertical="center"/>
    </xf>
    <xf numFmtId="0" fontId="77" fillId="40" borderId="17" xfId="0" applyFont="1" applyFill="1" applyBorder="1" applyAlignment="1">
      <alignment vertical="center" wrapText="1"/>
    </xf>
    <xf numFmtId="0" fontId="25" fillId="40" borderId="2" xfId="0" applyFont="1" applyFill="1" applyBorder="1" applyAlignment="1">
      <alignment horizontal="center" vertical="center"/>
    </xf>
    <xf numFmtId="0" fontId="25" fillId="40" borderId="18" xfId="0" applyFont="1" applyFill="1" applyBorder="1" applyAlignment="1">
      <alignment horizontal="center" vertical="center"/>
    </xf>
    <xf numFmtId="0" fontId="2" fillId="40" borderId="0" xfId="0" applyFont="1" applyFill="1" applyBorder="1" applyAlignment="1">
      <alignment vertical="center"/>
    </xf>
    <xf numFmtId="0" fontId="16" fillId="40" borderId="71" xfId="0" applyFont="1" applyFill="1" applyBorder="1" applyAlignment="1">
      <alignment vertical="center" wrapText="1"/>
    </xf>
    <xf numFmtId="0" fontId="0" fillId="40" borderId="41" xfId="0" applyFill="1" applyBorder="1" applyAlignment="1">
      <alignment horizontal="center" vertical="center"/>
    </xf>
    <xf numFmtId="0" fontId="0" fillId="40" borderId="25" xfId="0" applyFill="1" applyBorder="1" applyAlignment="1">
      <alignment horizontal="center" vertical="center"/>
    </xf>
    <xf numFmtId="0" fontId="2" fillId="40" borderId="25" xfId="0" applyFont="1" applyFill="1" applyBorder="1" applyAlignment="1">
      <alignment horizontal="center" vertical="center"/>
    </xf>
    <xf numFmtId="0" fontId="2" fillId="40" borderId="15" xfId="0" applyFont="1" applyFill="1" applyBorder="1" applyAlignment="1">
      <alignment vertical="center" wrapText="1"/>
    </xf>
    <xf numFmtId="0" fontId="2" fillId="40" borderId="16" xfId="0" applyFont="1" applyFill="1" applyBorder="1" applyAlignment="1">
      <alignment horizontal="center" vertical="center"/>
    </xf>
    <xf numFmtId="0" fontId="2" fillId="40" borderId="17" xfId="0" applyFont="1" applyFill="1" applyBorder="1" applyAlignment="1">
      <alignment vertical="center" wrapText="1"/>
    </xf>
    <xf numFmtId="0" fontId="2" fillId="40" borderId="19" xfId="0" applyFont="1" applyFill="1" applyBorder="1" applyAlignment="1">
      <alignment vertical="center" wrapText="1"/>
    </xf>
    <xf numFmtId="0" fontId="16" fillId="40" borderId="17" xfId="17" applyFont="1" applyFill="1" applyBorder="1" applyAlignment="1">
      <alignment vertical="center" wrapText="1"/>
    </xf>
    <xf numFmtId="0" fontId="16" fillId="40" borderId="17" xfId="24" applyFont="1" applyFill="1" applyBorder="1" applyAlignment="1">
      <alignment horizontal="left" vertical="center" wrapText="1"/>
    </xf>
    <xf numFmtId="0" fontId="2" fillId="40" borderId="38" xfId="0" applyFont="1" applyFill="1" applyBorder="1" applyAlignment="1">
      <alignment horizontal="center" vertical="center"/>
    </xf>
    <xf numFmtId="0" fontId="16" fillId="40" borderId="19" xfId="34" applyFont="1" applyFill="1" applyBorder="1" applyAlignment="1">
      <alignment vertical="center" wrapText="1"/>
    </xf>
    <xf numFmtId="0" fontId="16" fillId="40" borderId="17" xfId="38" applyFont="1" applyFill="1" applyBorder="1" applyAlignment="1">
      <alignment vertical="center" wrapText="1"/>
    </xf>
    <xf numFmtId="0" fontId="16" fillId="40" borderId="17" xfId="39" applyFont="1" applyFill="1" applyBorder="1" applyAlignment="1">
      <alignment vertical="center" wrapText="1"/>
    </xf>
    <xf numFmtId="0" fontId="16" fillId="40" borderId="55" xfId="27" applyFont="1" applyFill="1" applyBorder="1" applyAlignment="1">
      <alignment horizontal="left" vertical="center" wrapText="1"/>
    </xf>
    <xf numFmtId="0" fontId="6" fillId="40" borderId="2" xfId="0" applyFont="1" applyFill="1" applyBorder="1" applyAlignment="1">
      <alignment horizontal="center" vertical="center"/>
    </xf>
    <xf numFmtId="0" fontId="16" fillId="40" borderId="60" xfId="0" applyFont="1" applyFill="1" applyBorder="1" applyAlignment="1">
      <alignment vertical="center" wrapText="1"/>
    </xf>
    <xf numFmtId="0" fontId="0" fillId="40" borderId="64" xfId="0" applyFill="1" applyBorder="1" applyAlignment="1">
      <alignment horizontal="center" vertical="center"/>
    </xf>
    <xf numFmtId="0" fontId="0" fillId="40" borderId="21" xfId="0" applyFill="1" applyBorder="1" applyAlignment="1">
      <alignment horizontal="center" vertical="center"/>
    </xf>
    <xf numFmtId="0" fontId="2" fillId="40" borderId="21" xfId="0" applyFont="1" applyFill="1" applyBorder="1" applyAlignment="1">
      <alignment horizontal="center" vertical="center"/>
    </xf>
    <xf numFmtId="0" fontId="16" fillId="40" borderId="15" xfId="33" applyFont="1" applyFill="1" applyBorder="1" applyAlignment="1">
      <alignment vertical="center" wrapText="1"/>
    </xf>
    <xf numFmtId="0" fontId="16" fillId="40" borderId="17" xfId="33" applyFont="1" applyFill="1" applyBorder="1" applyAlignment="1">
      <alignment vertical="center" wrapText="1"/>
    </xf>
    <xf numFmtId="0" fontId="16" fillId="40" borderId="17" xfId="35" applyFont="1" applyFill="1" applyBorder="1" applyAlignment="1">
      <alignment vertical="center" wrapText="1"/>
    </xf>
    <xf numFmtId="0" fontId="16" fillId="40" borderId="15" xfId="34" applyFont="1" applyFill="1" applyBorder="1" applyAlignment="1">
      <alignment vertical="center" wrapText="1"/>
    </xf>
    <xf numFmtId="0" fontId="16" fillId="40" borderId="17" xfId="34" applyFont="1" applyFill="1" applyBorder="1" applyAlignment="1">
      <alignment vertical="center" wrapText="1"/>
    </xf>
    <xf numFmtId="0" fontId="16" fillId="40" borderId="17" xfId="32" applyFont="1" applyFill="1" applyBorder="1" applyAlignment="1">
      <alignment vertical="center" wrapText="1"/>
    </xf>
    <xf numFmtId="0" fontId="29" fillId="40" borderId="59" xfId="0" applyFont="1" applyFill="1" applyBorder="1" applyAlignment="1">
      <alignment vertical="center" wrapText="1"/>
    </xf>
    <xf numFmtId="0" fontId="3" fillId="40" borderId="59" xfId="0" applyFont="1" applyFill="1" applyBorder="1" applyAlignment="1">
      <alignment horizontal="center" vertical="center" wrapText="1"/>
    </xf>
    <xf numFmtId="0" fontId="85" fillId="3" borderId="44" xfId="0" applyFont="1" applyFill="1" applyBorder="1" applyAlignment="1">
      <alignment horizontal="center" vertical="center" wrapText="1"/>
    </xf>
    <xf numFmtId="0" fontId="86" fillId="34" borderId="42" xfId="0" applyFont="1" applyFill="1" applyBorder="1" applyAlignment="1">
      <alignment horizontal="center" vertical="center" wrapText="1"/>
    </xf>
    <xf numFmtId="0" fontId="19" fillId="5" borderId="23" xfId="2" applyFont="1" applyFill="1" applyBorder="1" applyAlignment="1" applyProtection="1">
      <alignment horizontal="center" vertical="center"/>
    </xf>
    <xf numFmtId="0" fontId="19" fillId="6" borderId="24" xfId="2" applyFont="1" applyFill="1" applyBorder="1" applyAlignment="1" applyProtection="1">
      <alignment horizontal="center" vertical="center"/>
    </xf>
    <xf numFmtId="0" fontId="19" fillId="24" borderId="26" xfId="2" applyFont="1" applyFill="1" applyBorder="1" applyAlignment="1" applyProtection="1">
      <alignment horizontal="center" vertical="center" wrapText="1"/>
    </xf>
    <xf numFmtId="0" fontId="19" fillId="6" borderId="31" xfId="2" applyFont="1" applyFill="1" applyBorder="1" applyAlignment="1" applyProtection="1">
      <alignment horizontal="center" vertical="center" wrapText="1"/>
    </xf>
    <xf numFmtId="0" fontId="12" fillId="42" borderId="0" xfId="2" applyFont="1" applyFill="1" applyAlignment="1" applyProtection="1">
      <alignment horizontal="center" vertical="center"/>
    </xf>
    <xf numFmtId="0" fontId="12" fillId="42" borderId="52" xfId="2" applyFont="1" applyFill="1" applyBorder="1" applyAlignment="1" applyProtection="1">
      <alignment horizontal="center" vertical="center"/>
    </xf>
    <xf numFmtId="0" fontId="88" fillId="0" borderId="23" xfId="2" applyFont="1" applyBorder="1" applyAlignment="1" applyProtection="1">
      <alignment vertical="center"/>
    </xf>
    <xf numFmtId="0" fontId="88" fillId="0" borderId="0" xfId="2" applyFont="1" applyBorder="1" applyAlignment="1" applyProtection="1">
      <alignment vertical="center"/>
    </xf>
    <xf numFmtId="0" fontId="12" fillId="0" borderId="0" xfId="2" applyFont="1" applyAlignment="1" applyProtection="1">
      <alignment horizontal="center" vertical="center" wrapText="1"/>
    </xf>
    <xf numFmtId="0" fontId="12" fillId="41" borderId="0" xfId="2" applyFont="1" applyFill="1" applyAlignment="1" applyProtection="1">
      <alignment horizontal="center" vertical="center" wrapText="1"/>
    </xf>
    <xf numFmtId="0" fontId="2" fillId="0" borderId="2" xfId="38" applyFont="1" applyFill="1" applyBorder="1" applyAlignment="1">
      <alignment vertical="center" wrapText="1"/>
    </xf>
    <xf numFmtId="0" fontId="10" fillId="39" borderId="8" xfId="0" applyFont="1" applyFill="1" applyBorder="1" applyAlignment="1">
      <alignment horizontal="left" vertical="center" wrapText="1"/>
    </xf>
    <xf numFmtId="164" fontId="69" fillId="39" borderId="10" xfId="0" applyNumberFormat="1" applyFont="1" applyFill="1" applyBorder="1" applyAlignment="1">
      <alignment horizontal="center" vertical="center" wrapText="1"/>
    </xf>
    <xf numFmtId="164" fontId="69" fillId="39" borderId="82" xfId="0" applyNumberFormat="1" applyFont="1" applyFill="1" applyBorder="1" applyAlignment="1">
      <alignment horizontal="center" vertical="center" wrapText="1"/>
    </xf>
    <xf numFmtId="20" fontId="10" fillId="39" borderId="9" xfId="0" applyNumberFormat="1" applyFont="1" applyFill="1" applyBorder="1" applyAlignment="1">
      <alignment horizontal="center" vertical="center" wrapText="1"/>
    </xf>
    <xf numFmtId="20" fontId="10" fillId="39" borderId="10" xfId="0" applyNumberFormat="1" applyFont="1" applyFill="1" applyBorder="1" applyAlignment="1">
      <alignment horizontal="center" vertical="center" wrapText="1"/>
    </xf>
    <xf numFmtId="20" fontId="55" fillId="39" borderId="9" xfId="0" applyNumberFormat="1" applyFont="1" applyFill="1" applyBorder="1" applyAlignment="1">
      <alignment horizontal="center" vertical="center" wrapText="1"/>
    </xf>
    <xf numFmtId="0" fontId="69" fillId="39" borderId="8" xfId="0" applyFont="1" applyFill="1" applyBorder="1" applyAlignment="1">
      <alignment horizontal="left" vertical="center" wrapText="1"/>
    </xf>
    <xf numFmtId="164" fontId="69" fillId="39" borderId="9" xfId="0" applyNumberFormat="1" applyFont="1" applyFill="1" applyBorder="1" applyAlignment="1">
      <alignment horizontal="center" vertical="center" wrapText="1"/>
    </xf>
    <xf numFmtId="0" fontId="10" fillId="39" borderId="11" xfId="0" applyFont="1" applyFill="1" applyBorder="1" applyAlignment="1">
      <alignment horizontal="left" vertical="center" wrapText="1"/>
    </xf>
    <xf numFmtId="164" fontId="10" fillId="39" borderId="12" xfId="0" applyNumberFormat="1" applyFont="1" applyFill="1" applyBorder="1" applyAlignment="1">
      <alignment horizontal="center" vertical="center" wrapText="1"/>
    </xf>
    <xf numFmtId="164" fontId="10" fillId="39" borderId="13" xfId="0" applyNumberFormat="1" applyFont="1" applyFill="1" applyBorder="1" applyAlignment="1">
      <alignment horizontal="center" vertical="center" wrapText="1"/>
    </xf>
    <xf numFmtId="164" fontId="55" fillId="39" borderId="84" xfId="0" applyNumberFormat="1" applyFont="1" applyFill="1" applyBorder="1" applyAlignment="1">
      <alignment horizontal="center" vertical="center" wrapText="1"/>
    </xf>
    <xf numFmtId="164" fontId="55" fillId="39" borderId="13" xfId="0" applyNumberFormat="1" applyFont="1" applyFill="1" applyBorder="1" applyAlignment="1">
      <alignment horizontal="center" vertical="center" wrapText="1"/>
    </xf>
    <xf numFmtId="164" fontId="67" fillId="4" borderId="9" xfId="0" applyNumberFormat="1" applyFont="1" applyFill="1" applyBorder="1" applyAlignment="1">
      <alignment horizontal="center" vertical="center" wrapText="1"/>
    </xf>
    <xf numFmtId="164" fontId="67" fillId="4" borderId="10" xfId="0" applyNumberFormat="1" applyFont="1" applyFill="1" applyBorder="1" applyAlignment="1">
      <alignment horizontal="center" vertical="center" wrapText="1"/>
    </xf>
    <xf numFmtId="0" fontId="78" fillId="4" borderId="0" xfId="0" applyFont="1" applyFill="1" applyAlignment="1">
      <alignment vertical="center"/>
    </xf>
    <xf numFmtId="0" fontId="38" fillId="4" borderId="0" xfId="0" applyFont="1" applyFill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96" fillId="4" borderId="26" xfId="0" applyFont="1" applyFill="1" applyBorder="1" applyAlignment="1">
      <alignment vertical="center" wrapText="1"/>
    </xf>
    <xf numFmtId="0" fontId="96" fillId="23" borderId="17" xfId="0" applyFont="1" applyFill="1" applyBorder="1" applyAlignment="1">
      <alignment vertical="center" wrapText="1"/>
    </xf>
    <xf numFmtId="0" fontId="6" fillId="0" borderId="69" xfId="0" applyFont="1" applyBorder="1" applyAlignment="1">
      <alignment horizontal="center" vertical="center"/>
    </xf>
    <xf numFmtId="0" fontId="19" fillId="5" borderId="15" xfId="2" applyFont="1" applyFill="1" applyBorder="1" applyAlignment="1" applyProtection="1">
      <alignment horizontal="center" vertical="center"/>
    </xf>
    <xf numFmtId="0" fontId="8" fillId="5" borderId="1" xfId="6" applyFont="1" applyFill="1" applyBorder="1" applyAlignment="1">
      <alignment vertical="center" wrapText="1"/>
    </xf>
    <xf numFmtId="0" fontId="14" fillId="5" borderId="2" xfId="6" applyFont="1" applyFill="1" applyBorder="1" applyAlignment="1">
      <alignment vertical="center" wrapText="1"/>
    </xf>
    <xf numFmtId="0" fontId="6" fillId="5" borderId="18" xfId="0" applyFont="1" applyFill="1" applyBorder="1" applyAlignment="1">
      <alignment horizontal="center" vertical="center"/>
    </xf>
    <xf numFmtId="0" fontId="8" fillId="2" borderId="14" xfId="6" applyFont="1" applyFill="1" applyBorder="1" applyAlignment="1">
      <alignment vertical="center" wrapText="1"/>
    </xf>
    <xf numFmtId="0" fontId="2" fillId="4" borderId="55" xfId="6" applyFont="1" applyFill="1" applyBorder="1" applyAlignment="1">
      <alignment vertical="center" wrapText="1"/>
    </xf>
    <xf numFmtId="0" fontId="3" fillId="5" borderId="53" xfId="8" applyFont="1" applyFill="1" applyBorder="1" applyAlignment="1">
      <alignment vertical="center" wrapText="1"/>
    </xf>
    <xf numFmtId="0" fontId="3" fillId="5" borderId="41" xfId="8" applyFont="1" applyFill="1" applyBorder="1" applyAlignment="1">
      <alignment vertical="center" wrapText="1"/>
    </xf>
    <xf numFmtId="0" fontId="2" fillId="0" borderId="70" xfId="0" applyFont="1" applyBorder="1" applyAlignment="1">
      <alignment horizontal="center" vertical="center"/>
    </xf>
    <xf numFmtId="0" fontId="19" fillId="6" borderId="87" xfId="2" applyFont="1" applyFill="1" applyBorder="1" applyAlignment="1" applyProtection="1">
      <alignment horizontal="center" vertical="center"/>
    </xf>
    <xf numFmtId="0" fontId="16" fillId="11" borderId="19" xfId="0" applyFont="1" applyFill="1" applyBorder="1" applyAlignment="1">
      <alignment vertical="center" wrapText="1"/>
    </xf>
    <xf numFmtId="0" fontId="0" fillId="11" borderId="38" xfId="0" applyFill="1" applyBorder="1" applyAlignment="1">
      <alignment horizontal="center" vertical="center"/>
    </xf>
    <xf numFmtId="0" fontId="17" fillId="40" borderId="71" xfId="6" applyFont="1" applyFill="1" applyBorder="1" applyAlignment="1">
      <alignment vertical="center" wrapText="1"/>
    </xf>
    <xf numFmtId="0" fontId="0" fillId="33" borderId="0" xfId="0" applyFill="1"/>
    <xf numFmtId="0" fontId="62" fillId="5" borderId="0" xfId="40" applyFont="1" applyFill="1" applyAlignment="1">
      <alignment vertical="center"/>
    </xf>
    <xf numFmtId="0" fontId="0" fillId="5" borderId="0" xfId="0" applyFill="1" applyAlignment="1">
      <alignment vertical="center"/>
    </xf>
    <xf numFmtId="0" fontId="21" fillId="4" borderId="69" xfId="0" applyFont="1" applyFill="1" applyBorder="1" applyAlignment="1">
      <alignment horizontal="center" vertical="center"/>
    </xf>
    <xf numFmtId="164" fontId="20" fillId="4" borderId="55" xfId="0" applyNumberFormat="1" applyFont="1" applyFill="1" applyBorder="1" applyAlignment="1">
      <alignment horizontal="center" vertical="center"/>
    </xf>
    <xf numFmtId="0" fontId="27" fillId="4" borderId="55" xfId="16" applyFont="1" applyFill="1" applyBorder="1" applyAlignment="1">
      <alignment vertical="center" wrapText="1"/>
    </xf>
    <xf numFmtId="0" fontId="21" fillId="4" borderId="55" xfId="16" applyFont="1" applyFill="1" applyBorder="1" applyAlignment="1">
      <alignment vertical="center" wrapText="1"/>
    </xf>
    <xf numFmtId="0" fontId="21" fillId="4" borderId="21" xfId="0" applyFont="1" applyFill="1" applyBorder="1" applyAlignment="1">
      <alignment horizontal="center" vertical="center"/>
    </xf>
    <xf numFmtId="0" fontId="3" fillId="5" borderId="53" xfId="16" applyFont="1" applyFill="1" applyBorder="1" applyAlignment="1">
      <alignment vertical="center" wrapText="1"/>
    </xf>
    <xf numFmtId="0" fontId="3" fillId="5" borderId="41" xfId="16" applyFont="1" applyFill="1" applyBorder="1" applyAlignment="1">
      <alignment vertical="center" wrapText="1"/>
    </xf>
    <xf numFmtId="0" fontId="21" fillId="4" borderId="70" xfId="0" applyFont="1" applyFill="1" applyBorder="1" applyAlignment="1">
      <alignment horizontal="center" vertical="center"/>
    </xf>
    <xf numFmtId="0" fontId="27" fillId="4" borderId="62" xfId="16" applyFont="1" applyFill="1" applyBorder="1" applyAlignment="1">
      <alignment vertical="center" wrapText="1"/>
    </xf>
    <xf numFmtId="0" fontId="19" fillId="6" borderId="47" xfId="2" applyFont="1" applyFill="1" applyBorder="1" applyAlignment="1" applyProtection="1">
      <alignment horizontal="center" vertical="center"/>
    </xf>
    <xf numFmtId="0" fontId="3" fillId="5" borderId="53" xfId="30" applyFont="1" applyFill="1" applyBorder="1" applyAlignment="1">
      <alignment vertical="center" wrapText="1"/>
    </xf>
    <xf numFmtId="0" fontId="3" fillId="5" borderId="41" xfId="0" applyFont="1" applyFill="1" applyBorder="1" applyAlignment="1">
      <alignment vertical="center" wrapText="1"/>
    </xf>
    <xf numFmtId="0" fontId="19" fillId="5" borderId="22" xfId="2" applyFont="1" applyFill="1" applyBorder="1" applyAlignment="1" applyProtection="1">
      <alignment horizontal="center" vertical="center"/>
    </xf>
    <xf numFmtId="164" fontId="4" fillId="0" borderId="80" xfId="0" applyNumberFormat="1" applyFont="1" applyBorder="1" applyAlignment="1">
      <alignment horizontal="center" vertical="center"/>
    </xf>
    <xf numFmtId="0" fontId="3" fillId="2" borderId="79" xfId="29" applyFont="1" applyFill="1" applyBorder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16" fillId="40" borderId="63" xfId="0" applyFont="1" applyFill="1" applyBorder="1" applyAlignment="1">
      <alignment vertical="center" wrapText="1"/>
    </xf>
    <xf numFmtId="0" fontId="6" fillId="40" borderId="8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38" xfId="29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" xfId="34" applyFont="1" applyFill="1" applyBorder="1" applyAlignment="1">
      <alignment vertical="center" wrapText="1"/>
    </xf>
    <xf numFmtId="0" fontId="16" fillId="40" borderId="88" xfId="0" applyFont="1" applyFill="1" applyBorder="1" applyAlignment="1">
      <alignment vertical="center" wrapText="1"/>
    </xf>
    <xf numFmtId="0" fontId="3" fillId="5" borderId="53" xfId="13" applyFont="1" applyFill="1" applyBorder="1" applyAlignment="1">
      <alignment vertical="center" wrapText="1"/>
    </xf>
    <xf numFmtId="0" fontId="3" fillId="5" borderId="41" xfId="13" applyFont="1" applyFill="1" applyBorder="1" applyAlignment="1">
      <alignment vertical="center" wrapText="1"/>
    </xf>
    <xf numFmtId="164" fontId="100" fillId="11" borderId="80" xfId="0" applyNumberFormat="1" applyFont="1" applyFill="1" applyBorder="1" applyAlignment="1">
      <alignment horizontal="center" vertical="center"/>
    </xf>
    <xf numFmtId="0" fontId="101" fillId="11" borderId="79" xfId="27" applyFont="1" applyFill="1" applyBorder="1" applyAlignment="1">
      <alignment vertical="center" wrapText="1"/>
    </xf>
    <xf numFmtId="0" fontId="49" fillId="11" borderId="80" xfId="27" applyFont="1" applyFill="1" applyBorder="1" applyAlignment="1">
      <alignment vertical="center" wrapText="1"/>
    </xf>
    <xf numFmtId="0" fontId="49" fillId="11" borderId="81" xfId="0" applyFont="1" applyFill="1" applyBorder="1" applyAlignment="1">
      <alignment horizontal="center" vertical="center"/>
    </xf>
    <xf numFmtId="0" fontId="49" fillId="11" borderId="63" xfId="0" applyFont="1" applyFill="1" applyBorder="1" applyAlignment="1">
      <alignment horizontal="center" vertical="center"/>
    </xf>
    <xf numFmtId="20" fontId="10" fillId="4" borderId="18" xfId="0" applyNumberFormat="1" applyFont="1" applyFill="1" applyBorder="1" applyAlignment="1">
      <alignment horizontal="center" vertical="center" wrapText="1"/>
    </xf>
    <xf numFmtId="0" fontId="3" fillId="5" borderId="61" xfId="33" applyFont="1" applyFill="1" applyBorder="1" applyAlignment="1">
      <alignment vertical="center" wrapText="1"/>
    </xf>
    <xf numFmtId="0" fontId="3" fillId="5" borderId="43" xfId="33" applyFont="1" applyFill="1" applyBorder="1" applyAlignment="1">
      <alignment vertical="center" wrapText="1"/>
    </xf>
    <xf numFmtId="0" fontId="2" fillId="4" borderId="2" xfId="33" applyFont="1" applyFill="1" applyBorder="1" applyAlignment="1">
      <alignment horizontal="left" vertical="center" wrapText="1"/>
    </xf>
    <xf numFmtId="0" fontId="102" fillId="5" borderId="22" xfId="2" applyFont="1" applyFill="1" applyBorder="1" applyAlignment="1" applyProtection="1">
      <alignment horizontal="center" vertical="center"/>
    </xf>
    <xf numFmtId="0" fontId="95" fillId="0" borderId="23" xfId="0" applyFont="1" applyBorder="1" applyAlignment="1">
      <alignment horizontal="center" vertical="center"/>
    </xf>
    <xf numFmtId="0" fontId="2" fillId="4" borderId="38" xfId="6" applyFont="1" applyFill="1" applyBorder="1" applyAlignment="1">
      <alignment vertical="center" wrapText="1"/>
    </xf>
    <xf numFmtId="0" fontId="30" fillId="23" borderId="17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horizontal="left" vertical="center" wrapText="1"/>
    </xf>
    <xf numFmtId="20" fontId="3" fillId="9" borderId="43" xfId="0" applyNumberFormat="1" applyFont="1" applyFill="1" applyBorder="1" applyAlignment="1">
      <alignment horizontal="center" vertical="center" wrapText="1"/>
    </xf>
    <xf numFmtId="20" fontId="3" fillId="9" borderId="16" xfId="0" applyNumberFormat="1" applyFont="1" applyFill="1" applyBorder="1" applyAlignment="1">
      <alignment horizontal="center" vertical="center" wrapText="1"/>
    </xf>
    <xf numFmtId="0" fontId="4" fillId="47" borderId="71" xfId="0" applyFont="1" applyFill="1" applyBorder="1" applyAlignment="1">
      <alignment horizontal="left" vertical="center" wrapText="1"/>
    </xf>
    <xf numFmtId="20" fontId="3" fillId="47" borderId="41" xfId="0" applyNumberFormat="1" applyFont="1" applyFill="1" applyBorder="1" applyAlignment="1">
      <alignment horizontal="center" vertical="center" wrapText="1"/>
    </xf>
    <xf numFmtId="20" fontId="3" fillId="47" borderId="25" xfId="0" applyNumberFormat="1" applyFont="1" applyFill="1" applyBorder="1" applyAlignment="1">
      <alignment horizontal="center" vertical="center" wrapText="1"/>
    </xf>
    <xf numFmtId="0" fontId="4" fillId="44" borderId="69" xfId="0" applyFont="1" applyFill="1" applyBorder="1" applyAlignment="1">
      <alignment horizontal="left" vertical="center" wrapText="1"/>
    </xf>
    <xf numFmtId="20" fontId="3" fillId="44" borderId="55" xfId="0" applyNumberFormat="1" applyFont="1" applyFill="1" applyBorder="1" applyAlignment="1">
      <alignment horizontal="center" vertical="center" wrapText="1"/>
    </xf>
    <xf numFmtId="20" fontId="24" fillId="9" borderId="16" xfId="0" applyNumberFormat="1" applyFont="1" applyFill="1" applyBorder="1" applyAlignment="1">
      <alignment horizontal="center" vertical="center" wrapText="1"/>
    </xf>
    <xf numFmtId="0" fontId="91" fillId="11" borderId="27" xfId="0" applyFont="1" applyFill="1" applyBorder="1" applyAlignment="1">
      <alignment vertical="center" wrapText="1"/>
    </xf>
    <xf numFmtId="0" fontId="91" fillId="11" borderId="28" xfId="0" applyFont="1" applyFill="1" applyBorder="1" applyAlignment="1">
      <alignment vertical="center" wrapText="1"/>
    </xf>
    <xf numFmtId="0" fontId="0" fillId="11" borderId="28" xfId="0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24" fillId="19" borderId="2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4" fillId="4" borderId="2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vertical="center" wrapText="1"/>
    </xf>
    <xf numFmtId="0" fontId="12" fillId="43" borderId="36" xfId="2" applyFont="1" applyFill="1" applyBorder="1" applyAlignment="1" applyProtection="1">
      <alignment horizontal="center" vertical="center"/>
    </xf>
    <xf numFmtId="0" fontId="2" fillId="12" borderId="35" xfId="0" applyFont="1" applyFill="1" applyBorder="1" applyAlignment="1">
      <alignment vertical="center"/>
    </xf>
    <xf numFmtId="0" fontId="0" fillId="12" borderId="35" xfId="0" applyFill="1" applyBorder="1" applyAlignment="1">
      <alignment vertical="center"/>
    </xf>
    <xf numFmtId="0" fontId="0" fillId="12" borderId="27" xfId="0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8" xfId="0" applyFont="1" applyFill="1" applyBorder="1" applyAlignment="1">
      <alignment horizontal="left" vertical="center" wrapText="1"/>
    </xf>
    <xf numFmtId="20" fontId="3" fillId="2" borderId="14" xfId="4" applyNumberFormat="1" applyFont="1" applyFill="1" applyBorder="1" applyAlignment="1">
      <alignment horizontal="left" vertical="center" wrapText="1"/>
    </xf>
    <xf numFmtId="0" fontId="2" fillId="0" borderId="55" xfId="4" applyFont="1" applyFill="1" applyBorder="1" applyAlignment="1">
      <alignment vertical="center" wrapText="1"/>
    </xf>
    <xf numFmtId="0" fontId="19" fillId="5" borderId="51" xfId="2" applyFont="1" applyFill="1" applyBorder="1" applyAlignment="1" applyProtection="1">
      <alignment horizontal="center" vertical="center"/>
    </xf>
    <xf numFmtId="0" fontId="17" fillId="40" borderId="15" xfId="7" applyFont="1" applyFill="1" applyBorder="1" applyAlignment="1">
      <alignment horizontal="left" vertical="center" wrapText="1"/>
    </xf>
    <xf numFmtId="0" fontId="8" fillId="5" borderId="61" xfId="7" applyFont="1" applyFill="1" applyBorder="1" applyAlignment="1">
      <alignment vertical="center" wrapText="1"/>
    </xf>
    <xf numFmtId="0" fontId="14" fillId="5" borderId="43" xfId="7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center" vertical="center"/>
    </xf>
    <xf numFmtId="0" fontId="27" fillId="2" borderId="1" xfId="32" applyFont="1" applyFill="1" applyBorder="1" applyAlignment="1">
      <alignment vertical="center" wrapText="1"/>
    </xf>
    <xf numFmtId="0" fontId="21" fillId="4" borderId="2" xfId="32" applyFont="1" applyFill="1" applyBorder="1" applyAlignment="1">
      <alignment vertical="center" wrapText="1"/>
    </xf>
    <xf numFmtId="0" fontId="97" fillId="4" borderId="2" xfId="34" applyFont="1" applyFill="1" applyBorder="1" applyAlignment="1">
      <alignment vertical="center" wrapText="1"/>
    </xf>
    <xf numFmtId="0" fontId="0" fillId="0" borderId="0" xfId="0" applyFill="1"/>
    <xf numFmtId="0" fontId="105" fillId="48" borderId="2" xfId="0" applyFont="1" applyFill="1" applyBorder="1" applyAlignment="1" applyProtection="1">
      <alignment horizontal="center" vertical="center"/>
    </xf>
    <xf numFmtId="0" fontId="105" fillId="49" borderId="2" xfId="0" applyFont="1" applyFill="1" applyBorder="1" applyAlignment="1" applyProtection="1">
      <alignment horizontal="center" vertical="center"/>
    </xf>
    <xf numFmtId="0" fontId="105" fillId="49" borderId="2" xfId="0" applyFont="1" applyFill="1" applyBorder="1" applyAlignment="1" applyProtection="1">
      <alignment vertical="center"/>
    </xf>
    <xf numFmtId="0" fontId="105" fillId="56" borderId="2" xfId="0" applyFont="1" applyFill="1" applyBorder="1" applyAlignment="1" applyProtection="1">
      <alignment horizontal="center" vertical="center"/>
    </xf>
    <xf numFmtId="0" fontId="105" fillId="51" borderId="2" xfId="0" applyFont="1" applyFill="1" applyBorder="1" applyAlignment="1" applyProtection="1">
      <alignment horizontal="center" vertical="center"/>
    </xf>
    <xf numFmtId="0" fontId="106" fillId="52" borderId="2" xfId="0" applyFont="1" applyFill="1" applyBorder="1" applyAlignment="1" applyProtection="1">
      <alignment vertical="center"/>
    </xf>
    <xf numFmtId="0" fontId="106" fillId="53" borderId="2" xfId="0" applyFont="1" applyFill="1" applyBorder="1" applyAlignment="1" applyProtection="1">
      <alignment vertical="center"/>
    </xf>
    <xf numFmtId="0" fontId="105" fillId="52" borderId="2" xfId="0" applyFont="1" applyFill="1" applyBorder="1" applyAlignment="1" applyProtection="1">
      <alignment vertical="center"/>
    </xf>
    <xf numFmtId="0" fontId="105" fillId="54" borderId="2" xfId="0" applyFont="1" applyFill="1" applyBorder="1" applyAlignment="1" applyProtection="1">
      <alignment vertical="center"/>
    </xf>
    <xf numFmtId="0" fontId="105" fillId="0" borderId="2" xfId="0" applyFont="1" applyFill="1" applyBorder="1" applyAlignment="1" applyProtection="1">
      <alignment horizontal="center" vertical="center"/>
    </xf>
    <xf numFmtId="0" fontId="105" fillId="50" borderId="2" xfId="0" applyFont="1" applyFill="1" applyBorder="1" applyAlignment="1" applyProtection="1">
      <alignment vertical="center"/>
    </xf>
    <xf numFmtId="0" fontId="105" fillId="53" borderId="2" xfId="0" applyFont="1" applyFill="1" applyBorder="1" applyAlignment="1" applyProtection="1">
      <alignment vertical="center"/>
    </xf>
    <xf numFmtId="0" fontId="105" fillId="57" borderId="2" xfId="0" applyFont="1" applyFill="1" applyBorder="1" applyAlignment="1" applyProtection="1">
      <alignment horizontal="center" vertical="center"/>
    </xf>
    <xf numFmtId="0" fontId="105" fillId="52" borderId="2" xfId="0" applyFont="1" applyFill="1" applyBorder="1" applyAlignment="1" applyProtection="1">
      <alignment horizontal="center" vertical="center"/>
    </xf>
    <xf numFmtId="0" fontId="105" fillId="57" borderId="2" xfId="0" applyFont="1" applyFill="1" applyBorder="1" applyAlignment="1" applyProtection="1">
      <alignment vertical="center"/>
    </xf>
    <xf numFmtId="0" fontId="84" fillId="9" borderId="27" xfId="0" applyFont="1" applyFill="1" applyBorder="1" applyAlignment="1">
      <alignment horizontal="center" vertical="center" wrapText="1"/>
    </xf>
    <xf numFmtId="0" fontId="84" fillId="9" borderId="28" xfId="0" applyFont="1" applyFill="1" applyBorder="1" applyAlignment="1">
      <alignment horizontal="center" vertical="center" wrapText="1"/>
    </xf>
    <xf numFmtId="0" fontId="84" fillId="9" borderId="29" xfId="0" applyFont="1" applyFill="1" applyBorder="1" applyAlignment="1">
      <alignment horizontal="center" vertical="center" wrapText="1"/>
    </xf>
    <xf numFmtId="0" fontId="87" fillId="43" borderId="0" xfId="2" applyFont="1" applyFill="1" applyAlignment="1" applyProtection="1">
      <alignment horizontal="center" vertical="center" textRotation="255"/>
    </xf>
    <xf numFmtId="0" fontId="87" fillId="42" borderId="0" xfId="2" applyFont="1" applyFill="1" applyAlignment="1" applyProtection="1">
      <alignment horizontal="center" vertical="center" textRotation="255"/>
    </xf>
    <xf numFmtId="0" fontId="92" fillId="0" borderId="27" xfId="2" applyFont="1" applyBorder="1" applyAlignment="1" applyProtection="1">
      <alignment horizontal="center" vertical="center"/>
    </xf>
    <xf numFmtId="0" fontId="92" fillId="0" borderId="28" xfId="2" applyFont="1" applyBorder="1" applyAlignment="1" applyProtection="1">
      <alignment horizontal="center" vertical="center"/>
    </xf>
    <xf numFmtId="0" fontId="92" fillId="0" borderId="29" xfId="2" applyFont="1" applyBorder="1" applyAlignment="1" applyProtection="1">
      <alignment horizontal="center" vertical="center"/>
    </xf>
    <xf numFmtId="0" fontId="56" fillId="10" borderId="3" xfId="0" applyFont="1" applyFill="1" applyBorder="1" applyAlignment="1">
      <alignment horizontal="center" vertical="center"/>
    </xf>
    <xf numFmtId="0" fontId="56" fillId="10" borderId="75" xfId="0" applyFont="1" applyFill="1" applyBorder="1" applyAlignment="1">
      <alignment horizontal="center" vertical="center"/>
    </xf>
    <xf numFmtId="0" fontId="56" fillId="10" borderId="14" xfId="0" applyFont="1" applyFill="1" applyBorder="1" applyAlignment="1">
      <alignment horizontal="center" vertical="center"/>
    </xf>
    <xf numFmtId="0" fontId="56" fillId="10" borderId="76" xfId="0" applyFont="1" applyFill="1" applyBorder="1" applyAlignment="1">
      <alignment horizontal="center" vertical="center"/>
    </xf>
    <xf numFmtId="0" fontId="56" fillId="10" borderId="0" xfId="0" applyFont="1" applyFill="1" applyBorder="1" applyAlignment="1">
      <alignment horizontal="center" vertical="center"/>
    </xf>
    <xf numFmtId="0" fontId="56" fillId="10" borderId="67" xfId="0" applyFont="1" applyFill="1" applyBorder="1" applyAlignment="1">
      <alignment horizontal="center" vertical="center"/>
    </xf>
    <xf numFmtId="0" fontId="59" fillId="10" borderId="0" xfId="0" applyFont="1" applyFill="1" applyAlignment="1">
      <alignment horizontal="center" vertical="center"/>
    </xf>
    <xf numFmtId="0" fontId="55" fillId="10" borderId="0" xfId="0" applyFont="1" applyFill="1" applyAlignment="1">
      <alignment horizontal="center" vertical="center"/>
    </xf>
    <xf numFmtId="0" fontId="3" fillId="32" borderId="37" xfId="0" applyFont="1" applyFill="1" applyBorder="1" applyAlignment="1">
      <alignment horizontal="center" vertical="center" wrapText="1"/>
    </xf>
    <xf numFmtId="0" fontId="3" fillId="32" borderId="37" xfId="0" applyFont="1" applyFill="1" applyBorder="1" applyAlignment="1">
      <alignment horizontal="center" vertical="center"/>
    </xf>
    <xf numFmtId="17" fontId="28" fillId="17" borderId="26" xfId="0" applyNumberFormat="1" applyFont="1" applyFill="1" applyBorder="1" applyAlignment="1">
      <alignment horizontal="center" vertical="center" wrapText="1"/>
    </xf>
    <xf numFmtId="17" fontId="28" fillId="17" borderId="30" xfId="0" applyNumberFormat="1" applyFont="1" applyFill="1" applyBorder="1" applyAlignment="1">
      <alignment horizontal="center" vertical="center" wrapText="1"/>
    </xf>
    <xf numFmtId="0" fontId="3" fillId="27" borderId="40" xfId="0" applyFont="1" applyFill="1" applyBorder="1" applyAlignment="1">
      <alignment horizontal="center" vertical="center" wrapText="1"/>
    </xf>
    <xf numFmtId="0" fontId="3" fillId="27" borderId="29" xfId="0" applyFont="1" applyFill="1" applyBorder="1" applyAlignment="1">
      <alignment horizontal="center" vertical="center" wrapText="1"/>
    </xf>
    <xf numFmtId="0" fontId="9" fillId="22" borderId="70" xfId="0" applyFont="1" applyFill="1" applyBorder="1" applyAlignment="1">
      <alignment horizontal="center" vertical="center" wrapText="1"/>
    </xf>
    <xf numFmtId="0" fontId="9" fillId="22" borderId="39" xfId="0" applyFont="1" applyFill="1" applyBorder="1" applyAlignment="1">
      <alignment horizontal="center" vertical="center" wrapText="1"/>
    </xf>
    <xf numFmtId="17" fontId="103" fillId="16" borderId="4" xfId="0" applyNumberFormat="1" applyFont="1" applyFill="1" applyBorder="1" applyAlignment="1">
      <alignment horizontal="center" vertical="center"/>
    </xf>
    <xf numFmtId="17" fontId="103" fillId="16" borderId="37" xfId="0" applyNumberFormat="1" applyFont="1" applyFill="1" applyBorder="1" applyAlignment="1">
      <alignment horizontal="center" vertical="center"/>
    </xf>
    <xf numFmtId="0" fontId="74" fillId="14" borderId="27" xfId="0" applyFont="1" applyFill="1" applyBorder="1" applyAlignment="1">
      <alignment horizontal="center" vertical="center" wrapText="1"/>
    </xf>
    <xf numFmtId="0" fontId="74" fillId="14" borderId="28" xfId="0" applyFont="1" applyFill="1" applyBorder="1" applyAlignment="1">
      <alignment horizontal="center" vertical="center"/>
    </xf>
    <xf numFmtId="0" fontId="74" fillId="14" borderId="29" xfId="0" applyFont="1" applyFill="1" applyBorder="1" applyAlignment="1">
      <alignment horizontal="center" vertical="center"/>
    </xf>
    <xf numFmtId="0" fontId="74" fillId="29" borderId="27" xfId="0" applyFont="1" applyFill="1" applyBorder="1" applyAlignment="1">
      <alignment horizontal="center" vertical="center"/>
    </xf>
    <xf numFmtId="0" fontId="74" fillId="29" borderId="28" xfId="0" applyFont="1" applyFill="1" applyBorder="1" applyAlignment="1">
      <alignment horizontal="center" vertical="center"/>
    </xf>
    <xf numFmtId="0" fontId="74" fillId="29" borderId="29" xfId="0" applyFont="1" applyFill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63" fillId="0" borderId="28" xfId="0" applyFont="1" applyBorder="1" applyAlignment="1">
      <alignment horizontal="center" vertical="center"/>
    </xf>
    <xf numFmtId="0" fontId="63" fillId="0" borderId="29" xfId="0" applyFont="1" applyBorder="1" applyAlignment="1">
      <alignment horizontal="center" vertical="center"/>
    </xf>
    <xf numFmtId="0" fontId="75" fillId="6" borderId="27" xfId="0" applyFont="1" applyFill="1" applyBorder="1" applyAlignment="1">
      <alignment horizontal="center" vertical="center"/>
    </xf>
    <xf numFmtId="0" fontId="75" fillId="6" borderId="28" xfId="0" applyFont="1" applyFill="1" applyBorder="1" applyAlignment="1">
      <alignment horizontal="center" vertical="center"/>
    </xf>
    <xf numFmtId="0" fontId="75" fillId="6" borderId="29" xfId="0" applyFont="1" applyFill="1" applyBorder="1" applyAlignment="1">
      <alignment horizontal="center" vertical="center"/>
    </xf>
    <xf numFmtId="0" fontId="87" fillId="0" borderId="0" xfId="2" applyFont="1" applyAlignment="1" applyProtection="1">
      <alignment horizontal="center" vertical="center"/>
    </xf>
    <xf numFmtId="0" fontId="68" fillId="14" borderId="26" xfId="0" applyFont="1" applyFill="1" applyBorder="1" applyAlignment="1">
      <alignment horizontal="center" vertical="center" wrapText="1"/>
    </xf>
    <xf numFmtId="0" fontId="68" fillId="14" borderId="30" xfId="0" applyFont="1" applyFill="1" applyBorder="1" applyAlignment="1">
      <alignment horizontal="center" vertical="center" wrapText="1"/>
    </xf>
    <xf numFmtId="0" fontId="68" fillId="14" borderId="31" xfId="0" applyFont="1" applyFill="1" applyBorder="1" applyAlignment="1">
      <alignment horizontal="center" vertical="center" wrapText="1"/>
    </xf>
    <xf numFmtId="0" fontId="10" fillId="11" borderId="27" xfId="0" applyFont="1" applyFill="1" applyBorder="1" applyAlignment="1">
      <alignment horizontal="center" vertical="center" wrapText="1"/>
    </xf>
    <xf numFmtId="0" fontId="10" fillId="11" borderId="28" xfId="0" applyFont="1" applyFill="1" applyBorder="1" applyAlignment="1">
      <alignment horizontal="center" vertical="center" wrapText="1"/>
    </xf>
    <xf numFmtId="0" fontId="10" fillId="11" borderId="29" xfId="0" applyFont="1" applyFill="1" applyBorder="1" applyAlignment="1">
      <alignment horizontal="center" vertical="center" wrapText="1"/>
    </xf>
    <xf numFmtId="0" fontId="64" fillId="34" borderId="26" xfId="0" applyFont="1" applyFill="1" applyBorder="1" applyAlignment="1">
      <alignment horizontal="center" vertical="center" wrapText="1"/>
    </xf>
    <xf numFmtId="0" fontId="64" fillId="34" borderId="30" xfId="0" applyFont="1" applyFill="1" applyBorder="1" applyAlignment="1">
      <alignment horizontal="center" vertical="center" wrapText="1"/>
    </xf>
    <xf numFmtId="0" fontId="64" fillId="34" borderId="31" xfId="0" applyFont="1" applyFill="1" applyBorder="1" applyAlignment="1">
      <alignment horizontal="center" vertical="center" wrapText="1"/>
    </xf>
    <xf numFmtId="0" fontId="68" fillId="29" borderId="26" xfId="0" applyFont="1" applyFill="1" applyBorder="1" applyAlignment="1">
      <alignment horizontal="center" vertical="center" wrapText="1"/>
    </xf>
    <xf numFmtId="0" fontId="68" fillId="29" borderId="30" xfId="0" applyFont="1" applyFill="1" applyBorder="1" applyAlignment="1">
      <alignment horizontal="center" vertical="center" wrapText="1"/>
    </xf>
    <xf numFmtId="0" fontId="68" fillId="29" borderId="31" xfId="0" applyFont="1" applyFill="1" applyBorder="1" applyAlignment="1">
      <alignment horizontal="center" vertical="center" wrapText="1"/>
    </xf>
    <xf numFmtId="0" fontId="10" fillId="11" borderId="42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95" fillId="0" borderId="23" xfId="0" applyFont="1" applyBorder="1" applyAlignment="1">
      <alignment horizontal="center" vertical="center"/>
    </xf>
    <xf numFmtId="0" fontId="90" fillId="45" borderId="22" xfId="2" applyFont="1" applyFill="1" applyBorder="1" applyAlignment="1" applyProtection="1">
      <alignment horizontal="center" vertical="center" wrapText="1"/>
    </xf>
    <xf numFmtId="0" fontId="90" fillId="45" borderId="42" xfId="2" applyFont="1" applyFill="1" applyBorder="1" applyAlignment="1" applyProtection="1">
      <alignment horizontal="center" vertical="center"/>
    </xf>
    <xf numFmtId="0" fontId="90" fillId="45" borderId="44" xfId="2" applyFont="1" applyFill="1" applyBorder="1" applyAlignment="1" applyProtection="1">
      <alignment horizontal="center" vertical="center"/>
    </xf>
    <xf numFmtId="0" fontId="93" fillId="15" borderId="27" xfId="0" applyFont="1" applyFill="1" applyBorder="1" applyAlignment="1">
      <alignment horizontal="center" vertical="center" wrapText="1"/>
    </xf>
    <xf numFmtId="0" fontId="93" fillId="15" borderId="28" xfId="0" applyFont="1" applyFill="1" applyBorder="1" applyAlignment="1">
      <alignment horizontal="center" vertical="center" wrapText="1"/>
    </xf>
    <xf numFmtId="0" fontId="93" fillId="15" borderId="29" xfId="0" applyFont="1" applyFill="1" applyBorder="1" applyAlignment="1">
      <alignment horizontal="center" vertical="center" wrapText="1"/>
    </xf>
    <xf numFmtId="0" fontId="94" fillId="46" borderId="22" xfId="0" applyFont="1" applyFill="1" applyBorder="1" applyAlignment="1">
      <alignment horizontal="center" vertical="center" wrapText="1"/>
    </xf>
    <xf numFmtId="0" fontId="94" fillId="46" borderId="42" xfId="0" applyFont="1" applyFill="1" applyBorder="1" applyAlignment="1">
      <alignment horizontal="center" vertical="center" wrapText="1"/>
    </xf>
    <xf numFmtId="0" fontId="94" fillId="46" borderId="44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 wrapText="1"/>
    </xf>
    <xf numFmtId="0" fontId="89" fillId="32" borderId="27" xfId="2" applyFont="1" applyFill="1" applyBorder="1" applyAlignment="1" applyProtection="1">
      <alignment horizontal="center" vertical="center" wrapText="1"/>
    </xf>
    <xf numFmtId="0" fontId="89" fillId="32" borderId="29" xfId="2" applyFont="1" applyFill="1" applyBorder="1" applyAlignment="1" applyProtection="1">
      <alignment horizontal="center" vertical="center"/>
    </xf>
    <xf numFmtId="0" fontId="38" fillId="28" borderId="27" xfId="0" applyFont="1" applyFill="1" applyBorder="1" applyAlignment="1">
      <alignment horizontal="center" vertical="center" wrapText="1"/>
    </xf>
    <xf numFmtId="0" fontId="38" fillId="28" borderId="28" xfId="0" applyFont="1" applyFill="1" applyBorder="1" applyAlignment="1">
      <alignment horizontal="center" vertical="center" wrapText="1"/>
    </xf>
    <xf numFmtId="0" fontId="38" fillId="28" borderId="29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27" borderId="22" xfId="0" applyFont="1" applyFill="1" applyBorder="1" applyAlignment="1">
      <alignment horizontal="center" vertical="center"/>
    </xf>
    <xf numFmtId="0" fontId="10" fillId="27" borderId="42" xfId="0" applyFont="1" applyFill="1" applyBorder="1" applyAlignment="1">
      <alignment horizontal="center" vertical="center"/>
    </xf>
    <xf numFmtId="0" fontId="10" fillId="27" borderId="44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20" fillId="6" borderId="23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84" fillId="15" borderId="23" xfId="0" applyFont="1" applyFill="1" applyBorder="1" applyAlignment="1">
      <alignment horizontal="center" vertical="center" wrapText="1"/>
    </xf>
    <xf numFmtId="0" fontId="84" fillId="15" borderId="0" xfId="0" applyFont="1" applyFill="1" applyBorder="1" applyAlignment="1">
      <alignment horizontal="center" vertical="center"/>
    </xf>
    <xf numFmtId="0" fontId="89" fillId="5" borderId="26" xfId="2" applyFont="1" applyFill="1" applyBorder="1" applyAlignment="1" applyProtection="1">
      <alignment horizontal="center" vertical="center" wrapText="1"/>
    </xf>
    <xf numFmtId="0" fontId="89" fillId="5" borderId="30" xfId="2" applyFont="1" applyFill="1" applyBorder="1" applyAlignment="1" applyProtection="1">
      <alignment horizontal="center" vertical="center" wrapText="1"/>
    </xf>
    <xf numFmtId="0" fontId="55" fillId="12" borderId="30" xfId="0" applyFont="1" applyFill="1" applyBorder="1" applyAlignment="1">
      <alignment horizontal="center" vertical="center" wrapText="1"/>
    </xf>
    <xf numFmtId="0" fontId="38" fillId="14" borderId="27" xfId="0" applyFont="1" applyFill="1" applyBorder="1" applyAlignment="1">
      <alignment horizontal="center" vertical="center" wrapText="1"/>
    </xf>
    <xf numFmtId="0" fontId="38" fillId="14" borderId="29" xfId="0" applyFont="1" applyFill="1" applyBorder="1" applyAlignment="1">
      <alignment horizontal="center" vertical="center" wrapText="1"/>
    </xf>
    <xf numFmtId="0" fontId="45" fillId="23" borderId="27" xfId="0" applyFont="1" applyFill="1" applyBorder="1" applyAlignment="1">
      <alignment horizontal="center" vertical="center"/>
    </xf>
    <xf numFmtId="0" fontId="45" fillId="23" borderId="28" xfId="0" applyFont="1" applyFill="1" applyBorder="1" applyAlignment="1">
      <alignment horizontal="center" vertical="center"/>
    </xf>
    <xf numFmtId="0" fontId="45" fillId="23" borderId="29" xfId="0" applyFont="1" applyFill="1" applyBorder="1" applyAlignment="1">
      <alignment horizontal="center" vertical="center"/>
    </xf>
    <xf numFmtId="0" fontId="76" fillId="36" borderId="22" xfId="0" applyFont="1" applyFill="1" applyBorder="1" applyAlignment="1">
      <alignment horizontal="center" vertical="center" wrapText="1"/>
    </xf>
    <xf numFmtId="0" fontId="76" fillId="36" borderId="42" xfId="0" applyFont="1" applyFill="1" applyBorder="1" applyAlignment="1">
      <alignment horizontal="center" vertical="center" wrapText="1"/>
    </xf>
    <xf numFmtId="0" fontId="76" fillId="36" borderId="44" xfId="0" applyFont="1" applyFill="1" applyBorder="1" applyAlignment="1">
      <alignment horizontal="center" vertical="center" wrapText="1"/>
    </xf>
    <xf numFmtId="0" fontId="89" fillId="5" borderId="23" xfId="2" applyFont="1" applyFill="1" applyBorder="1" applyAlignment="1" applyProtection="1">
      <alignment horizontal="center" vertical="center" wrapText="1"/>
    </xf>
    <xf numFmtId="0" fontId="89" fillId="5" borderId="0" xfId="2" applyFont="1" applyFill="1" applyBorder="1" applyAlignment="1" applyProtection="1">
      <alignment horizontal="center" vertical="center" wrapText="1"/>
    </xf>
    <xf numFmtId="0" fontId="89" fillId="5" borderId="24" xfId="2" applyFont="1" applyFill="1" applyBorder="1" applyAlignment="1" applyProtection="1">
      <alignment horizontal="center" vertical="center" wrapText="1"/>
    </xf>
    <xf numFmtId="0" fontId="33" fillId="22" borderId="26" xfId="0" applyFont="1" applyFill="1" applyBorder="1" applyAlignment="1">
      <alignment horizontal="center" vertical="center"/>
    </xf>
    <xf numFmtId="0" fontId="33" fillId="22" borderId="30" xfId="0" applyFont="1" applyFill="1" applyBorder="1" applyAlignment="1">
      <alignment horizontal="center" vertical="center"/>
    </xf>
    <xf numFmtId="0" fontId="33" fillId="22" borderId="31" xfId="0" applyFont="1" applyFill="1" applyBorder="1" applyAlignment="1">
      <alignment horizontal="center" vertical="center"/>
    </xf>
    <xf numFmtId="0" fontId="44" fillId="4" borderId="26" xfId="0" applyFont="1" applyFill="1" applyBorder="1" applyAlignment="1">
      <alignment horizontal="center" vertical="center"/>
    </xf>
    <xf numFmtId="0" fontId="44" fillId="4" borderId="30" xfId="0" applyFont="1" applyFill="1" applyBorder="1" applyAlignment="1">
      <alignment horizontal="center" vertical="center"/>
    </xf>
    <xf numFmtId="0" fontId="44" fillId="4" borderId="31" xfId="0" applyFont="1" applyFill="1" applyBorder="1" applyAlignment="1">
      <alignment horizontal="center" vertical="center"/>
    </xf>
    <xf numFmtId="0" fontId="78" fillId="35" borderId="0" xfId="0" applyFont="1" applyFill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 vertical="center" wrapText="1"/>
    </xf>
    <xf numFmtId="0" fontId="107" fillId="0" borderId="0" xfId="0" applyFont="1" applyFill="1" applyBorder="1" applyAlignment="1" applyProtection="1">
      <alignment horizontal="center" vertical="center"/>
    </xf>
    <xf numFmtId="0" fontId="108" fillId="55" borderId="2" xfId="0" applyFont="1" applyFill="1" applyBorder="1" applyAlignment="1" applyProtection="1">
      <alignment horizontal="center" vertical="center"/>
    </xf>
  </cellXfs>
  <cellStyles count="41">
    <cellStyle name="Euro" xfId="1"/>
    <cellStyle name="Lien hypertexte" xfId="2" builtinId="8"/>
    <cellStyle name="Normal" xfId="0" builtinId="0"/>
    <cellStyle name="Normal 2 2" xfId="40"/>
    <cellStyle name="Normal_A1" xfId="3"/>
    <cellStyle name="Normal_A2" xfId="4"/>
    <cellStyle name="Normal_A3-2" xfId="5"/>
    <cellStyle name="Normal_A4" xfId="6"/>
    <cellStyle name="Normal_A5N" xfId="7"/>
    <cellStyle name="Normal_A6" xfId="8"/>
    <cellStyle name="Normal_A7BIS" xfId="9"/>
    <cellStyle name="Normal_A8" xfId="10"/>
    <cellStyle name="Normal_A9N" xfId="11"/>
    <cellStyle name="Normal_B1" xfId="12"/>
    <cellStyle name="Normal_B2" xfId="13"/>
    <cellStyle name="Normal_B3" xfId="14"/>
    <cellStyle name="Normal_B4" xfId="15"/>
    <cellStyle name="Normal_B5" xfId="16"/>
    <cellStyle name="Normal_B6" xfId="17"/>
    <cellStyle name="Normal_B8" xfId="18"/>
    <cellStyle name="Normal_B9N" xfId="19"/>
    <cellStyle name="Normal_C1" xfId="20"/>
    <cellStyle name="Normal_C3" xfId="21"/>
    <cellStyle name="Normal_C4" xfId="22"/>
    <cellStyle name="Normal_C5" xfId="23"/>
    <cellStyle name="Normal_C6" xfId="24"/>
    <cellStyle name="Normal_C8N" xfId="25"/>
    <cellStyle name="Normal_D2 (2)" xfId="26"/>
    <cellStyle name="Normal_D3" xfId="27"/>
    <cellStyle name="Normal_D5" xfId="28"/>
    <cellStyle name="Normal_E1" xfId="29"/>
    <cellStyle name="Normal_E2" xfId="30"/>
    <cellStyle name="Normal_E7" xfId="31"/>
    <cellStyle name="Normal_F1" xfId="32"/>
    <cellStyle name="Normal_G4" xfId="33"/>
    <cellStyle name="Normal_G5" xfId="34"/>
    <cellStyle name="Normal_G6" xfId="35"/>
    <cellStyle name="Normal_G7" xfId="36"/>
    <cellStyle name="Normal_H1" xfId="37"/>
    <cellStyle name="Normal_H4" xfId="38"/>
    <cellStyle name="Normal_H5" xfId="39"/>
  </cellStyles>
  <dxfs count="0"/>
  <tableStyles count="0" defaultTableStyle="TableStyleMedium2" defaultPivotStyle="PivotStyleLight16"/>
  <colors>
    <mruColors>
      <color rgb="FF9999FF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4200525</xdr:colOff>
      <xdr:row>3</xdr:row>
      <xdr:rowOff>53340</xdr:rowOff>
    </xdr:from>
    <xdr:to>
      <xdr:col>2</xdr:col>
      <xdr:colOff>4217670</xdr:colOff>
      <xdr:row>11</xdr:row>
      <xdr:rowOff>38100</xdr:rowOff>
    </xdr:to>
    <xdr:cxnSp macro="">
      <xdr:nvCxnSpPr>
        <xdr:cNvPr id="2" name="Connecteur droit avec flèche 1"/>
        <xdr:cNvCxnSpPr/>
      </xdr:nvCxnSpPr>
      <xdr:spPr>
        <a:xfrm flipH="1">
          <a:off x="8829675" y="843915"/>
          <a:ext cx="17145" cy="1356360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4402455</xdr:colOff>
      <xdr:row>3</xdr:row>
      <xdr:rowOff>55245</xdr:rowOff>
    </xdr:from>
    <xdr:to>
      <xdr:col>0</xdr:col>
      <xdr:colOff>4406265</xdr:colOff>
      <xdr:row>8</xdr:row>
      <xdr:rowOff>116205</xdr:rowOff>
    </xdr:to>
    <xdr:cxnSp macro="">
      <xdr:nvCxnSpPr>
        <xdr:cNvPr id="3" name="Connecteur droit avec flèche 2"/>
        <xdr:cNvCxnSpPr/>
      </xdr:nvCxnSpPr>
      <xdr:spPr>
        <a:xfrm flipH="1">
          <a:off x="4402455" y="845820"/>
          <a:ext cx="3810" cy="899160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4364355</xdr:colOff>
      <xdr:row>16</xdr:row>
      <xdr:rowOff>36195</xdr:rowOff>
    </xdr:from>
    <xdr:to>
      <xdr:col>0</xdr:col>
      <xdr:colOff>4368165</xdr:colOff>
      <xdr:row>20</xdr:row>
      <xdr:rowOff>161925</xdr:rowOff>
    </xdr:to>
    <xdr:cxnSp macro="">
      <xdr:nvCxnSpPr>
        <xdr:cNvPr id="4" name="Connecteur droit avec flèche 3"/>
        <xdr:cNvCxnSpPr/>
      </xdr:nvCxnSpPr>
      <xdr:spPr>
        <a:xfrm flipH="1">
          <a:off x="4364355" y="3103245"/>
          <a:ext cx="3810" cy="802005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330773</xdr:colOff>
      <xdr:row>39</xdr:row>
      <xdr:rowOff>194856</xdr:rowOff>
    </xdr:from>
    <xdr:to>
      <xdr:col>3</xdr:col>
      <xdr:colOff>66790</xdr:colOff>
      <xdr:row>41</xdr:row>
      <xdr:rowOff>46611</xdr:rowOff>
    </xdr:to>
    <xdr:sp macro="" textlink="">
      <xdr:nvSpPr>
        <xdr:cNvPr id="6" name="Flèche vers le bas 5"/>
        <xdr:cNvSpPr/>
      </xdr:nvSpPr>
      <xdr:spPr>
        <a:xfrm rot="16200000">
          <a:off x="1315891" y="14211613"/>
          <a:ext cx="537555" cy="98379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151849</xdr:colOff>
      <xdr:row>39</xdr:row>
      <xdr:rowOff>151848</xdr:rowOff>
    </xdr:from>
    <xdr:ext cx="2971519" cy="526363"/>
    <xdr:sp macro="" textlink="">
      <xdr:nvSpPr>
        <xdr:cNvPr id="7" name="ZoneTexte 6"/>
        <xdr:cNvSpPr txBox="1"/>
      </xdr:nvSpPr>
      <xdr:spPr>
        <a:xfrm>
          <a:off x="2161624" y="14391723"/>
          <a:ext cx="2971519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2400">
              <a:solidFill>
                <a:schemeClr val="accent1">
                  <a:lumMod val="75000"/>
                </a:schemeClr>
              </a:solidFill>
              <a:latin typeface="Arial Black" panose="020B0A04020102020204" pitchFamily="34" charset="0"/>
            </a:rPr>
            <a:t>ACCES PIETONS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1685925</xdr:colOff>
      <xdr:row>1</xdr:row>
      <xdr:rowOff>428625</xdr:rowOff>
    </xdr:from>
    <xdr:to>
      <xdr:col>0</xdr:col>
      <xdr:colOff>4930140</xdr:colOff>
      <xdr:row>2</xdr:row>
      <xdr:rowOff>3810</xdr:rowOff>
    </xdr:to>
    <xdr:pic>
      <xdr:nvPicPr>
        <xdr:cNvPr id="51581" name="Image 2" descr="C:\Users\pt161973\AppData\Local\Microsoft\Windows\Temporary Internet Files\Content.IE5\BDRKUQ3Q\MC900389270[1].wm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23850"/>
          <a:ext cx="3181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6240780</xdr:colOff>
      <xdr:row>9</xdr:row>
      <xdr:rowOff>217170</xdr:rowOff>
    </xdr:from>
    <xdr:to>
      <xdr:col>0</xdr:col>
      <xdr:colOff>6244590</xdr:colOff>
      <xdr:row>13</xdr:row>
      <xdr:rowOff>209550</xdr:rowOff>
    </xdr:to>
    <xdr:cxnSp macro="">
      <xdr:nvCxnSpPr>
        <xdr:cNvPr id="4" name="Connecteur droit avec flèche 3"/>
        <xdr:cNvCxnSpPr/>
      </xdr:nvCxnSpPr>
      <xdr:spPr>
        <a:xfrm flipH="1">
          <a:off x="6240780" y="3084195"/>
          <a:ext cx="3810" cy="1383030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653414</xdr:colOff>
      <xdr:row>28</xdr:row>
      <xdr:rowOff>123825</xdr:rowOff>
    </xdr:from>
    <xdr:to>
      <xdr:col>5</xdr:col>
      <xdr:colOff>2419349</xdr:colOff>
      <xdr:row>55</xdr:row>
      <xdr:rowOff>11950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4689" y="8239125"/>
          <a:ext cx="5233035" cy="426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6242685</xdr:colOff>
      <xdr:row>3</xdr:row>
      <xdr:rowOff>139700</xdr:rowOff>
    </xdr:from>
    <xdr:to>
      <xdr:col>0</xdr:col>
      <xdr:colOff>6248400</xdr:colOff>
      <xdr:row>7</xdr:row>
      <xdr:rowOff>285831</xdr:rowOff>
    </xdr:to>
    <xdr:cxnSp macro="">
      <xdr:nvCxnSpPr>
        <xdr:cNvPr id="6" name="Connecteur droit avec flèche 5"/>
        <xdr:cNvCxnSpPr/>
      </xdr:nvCxnSpPr>
      <xdr:spPr>
        <a:xfrm flipH="1">
          <a:off x="6242685" y="1155700"/>
          <a:ext cx="5715" cy="2076531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1685925</xdr:colOff>
      <xdr:row>1</xdr:row>
      <xdr:rowOff>428625</xdr:rowOff>
    </xdr:from>
    <xdr:to>
      <xdr:col>5</xdr:col>
      <xdr:colOff>4930140</xdr:colOff>
      <xdr:row>2</xdr:row>
      <xdr:rowOff>3810</xdr:rowOff>
    </xdr:to>
    <xdr:pic>
      <xdr:nvPicPr>
        <xdr:cNvPr id="13" name="Image 2" descr="C:\Users\pt161973\AppData\Local\Microsoft\Windows\Temporary Internet Files\Content.IE5\BDRKUQ3Q\MC900389270[1].wm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428625"/>
          <a:ext cx="3244215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5219065</xdr:colOff>
      <xdr:row>9</xdr:row>
      <xdr:rowOff>191770</xdr:rowOff>
    </xdr:from>
    <xdr:to>
      <xdr:col>5</xdr:col>
      <xdr:colOff>5219065</xdr:colOff>
      <xdr:row>13</xdr:row>
      <xdr:rowOff>241300</xdr:rowOff>
    </xdr:to>
    <xdr:cxnSp macro="">
      <xdr:nvCxnSpPr>
        <xdr:cNvPr id="14" name="Connecteur droit avec flèche 13"/>
        <xdr:cNvCxnSpPr/>
      </xdr:nvCxnSpPr>
      <xdr:spPr>
        <a:xfrm>
          <a:off x="15086965" y="3862070"/>
          <a:ext cx="0" cy="1979930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5182870</xdr:colOff>
      <xdr:row>3</xdr:row>
      <xdr:rowOff>73025</xdr:rowOff>
    </xdr:from>
    <xdr:to>
      <xdr:col>5</xdr:col>
      <xdr:colOff>5194300</xdr:colOff>
      <xdr:row>7</xdr:row>
      <xdr:rowOff>304800</xdr:rowOff>
    </xdr:to>
    <xdr:cxnSp macro="">
      <xdr:nvCxnSpPr>
        <xdr:cNvPr id="15" name="Connecteur droit avec flèche 14"/>
        <xdr:cNvCxnSpPr/>
      </xdr:nvCxnSpPr>
      <xdr:spPr>
        <a:xfrm>
          <a:off x="15050770" y="1089025"/>
          <a:ext cx="11430" cy="2162175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6082665</xdr:colOff>
      <xdr:row>2</xdr:row>
      <xdr:rowOff>87630</xdr:rowOff>
    </xdr:from>
    <xdr:to>
      <xdr:col>0</xdr:col>
      <xdr:colOff>6092190</xdr:colOff>
      <xdr:row>16</xdr:row>
      <xdr:rowOff>135255</xdr:rowOff>
    </xdr:to>
    <xdr:cxnSp macro="">
      <xdr:nvCxnSpPr>
        <xdr:cNvPr id="8744" name="Connecteur droit avec flèche 2"/>
        <xdr:cNvCxnSpPr>
          <a:cxnSpLocks noChangeShapeType="1"/>
        </xdr:cNvCxnSpPr>
      </xdr:nvCxnSpPr>
      <xdr:spPr bwMode="auto">
        <a:xfrm flipH="1">
          <a:off x="6082665" y="849630"/>
          <a:ext cx="9525" cy="2425065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405765</xdr:colOff>
      <xdr:row>13</xdr:row>
      <xdr:rowOff>152400</xdr:rowOff>
    </xdr:from>
    <xdr:to>
      <xdr:col>10</xdr:col>
      <xdr:colOff>409575</xdr:colOff>
      <xdr:row>18</xdr:row>
      <xdr:rowOff>333375</xdr:rowOff>
    </xdr:to>
    <xdr:cxnSp macro="">
      <xdr:nvCxnSpPr>
        <xdr:cNvPr id="4" name="Connecteur droit avec flèche 3"/>
        <xdr:cNvCxnSpPr/>
      </xdr:nvCxnSpPr>
      <xdr:spPr>
        <a:xfrm>
          <a:off x="7625715" y="5924550"/>
          <a:ext cx="3810" cy="3457575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.osmfr.org/m/721586/" TargetMode="External"/><Relationship Id="rId18" Type="http://schemas.openxmlformats.org/officeDocument/2006/relationships/hyperlink" Target="http://u.osmfr.org/m/721987/" TargetMode="External"/><Relationship Id="rId26" Type="http://schemas.openxmlformats.org/officeDocument/2006/relationships/hyperlink" Target="http://u.osmfr.org/m/722102/" TargetMode="External"/><Relationship Id="rId39" Type="http://schemas.openxmlformats.org/officeDocument/2006/relationships/hyperlink" Target="http://u.osmfr.org/m/723171/" TargetMode="External"/><Relationship Id="rId21" Type="http://schemas.openxmlformats.org/officeDocument/2006/relationships/hyperlink" Target="http://u.osmfr.org/m/721991/" TargetMode="External"/><Relationship Id="rId34" Type="http://schemas.openxmlformats.org/officeDocument/2006/relationships/hyperlink" Target="http://u.osmfr.org/m/722237/" TargetMode="External"/><Relationship Id="rId42" Type="http://schemas.openxmlformats.org/officeDocument/2006/relationships/hyperlink" Target="http://u.osmfr.org/m/723962/" TargetMode="External"/><Relationship Id="rId47" Type="http://schemas.openxmlformats.org/officeDocument/2006/relationships/hyperlink" Target="http://u.osmfr.org/m/724022/" TargetMode="External"/><Relationship Id="rId50" Type="http://schemas.openxmlformats.org/officeDocument/2006/relationships/hyperlink" Target="http://u.osmfr.org/m/724029/" TargetMode="External"/><Relationship Id="rId55" Type="http://schemas.openxmlformats.org/officeDocument/2006/relationships/hyperlink" Target="http://u.osmfr.org/m/724084/" TargetMode="External"/><Relationship Id="rId63" Type="http://schemas.openxmlformats.org/officeDocument/2006/relationships/hyperlink" Target="http://u.osmfr.org/m/724387/" TargetMode="External"/><Relationship Id="rId68" Type="http://schemas.openxmlformats.org/officeDocument/2006/relationships/hyperlink" Target="http://u.osmfr.org/m/724404/" TargetMode="External"/><Relationship Id="rId76" Type="http://schemas.openxmlformats.org/officeDocument/2006/relationships/hyperlink" Target="http://u.osmfr.org/m/722194/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71" Type="http://schemas.openxmlformats.org/officeDocument/2006/relationships/hyperlink" Target="http://u.osmfr.org/m/724437/" TargetMode="External"/><Relationship Id="rId2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16" Type="http://schemas.openxmlformats.org/officeDocument/2006/relationships/hyperlink" Target="http://u.osmfr.org/m/721660/" TargetMode="External"/><Relationship Id="rId29" Type="http://schemas.openxmlformats.org/officeDocument/2006/relationships/hyperlink" Target="http://u.osmfr.org/m/722178/" TargetMode="External"/><Relationship Id="rId11" Type="http://schemas.openxmlformats.org/officeDocument/2006/relationships/hyperlink" Target="http://u.osmfr.org/m/721407/" TargetMode="External"/><Relationship Id="rId24" Type="http://schemas.openxmlformats.org/officeDocument/2006/relationships/hyperlink" Target="http://u.osmfr.org/m/722021/" TargetMode="External"/><Relationship Id="rId32" Type="http://schemas.openxmlformats.org/officeDocument/2006/relationships/hyperlink" Target="http://u.osmfr.org/m/722203/" TargetMode="External"/><Relationship Id="rId37" Type="http://schemas.openxmlformats.org/officeDocument/2006/relationships/hyperlink" Target="http://u.osmfr.org/m/723136/" TargetMode="External"/><Relationship Id="rId40" Type="http://schemas.openxmlformats.org/officeDocument/2006/relationships/hyperlink" Target="http://u.osmfr.org/m/723933/" TargetMode="External"/><Relationship Id="rId45" Type="http://schemas.openxmlformats.org/officeDocument/2006/relationships/hyperlink" Target="http://u.osmfr.org/m/724018/" TargetMode="External"/><Relationship Id="rId53" Type="http://schemas.openxmlformats.org/officeDocument/2006/relationships/hyperlink" Target="http://u.osmfr.org/m/724069/" TargetMode="External"/><Relationship Id="rId58" Type="http://schemas.openxmlformats.org/officeDocument/2006/relationships/hyperlink" Target="http://u.osmfr.org/m/724141/" TargetMode="External"/><Relationship Id="rId66" Type="http://schemas.openxmlformats.org/officeDocument/2006/relationships/hyperlink" Target="http://u.osmfr.org/m/724396/" TargetMode="External"/><Relationship Id="rId74" Type="http://schemas.openxmlformats.org/officeDocument/2006/relationships/hyperlink" Target="http://u.osmfr.org/m/721619/" TargetMode="External"/><Relationship Id="rId79" Type="http://schemas.openxmlformats.org/officeDocument/2006/relationships/hyperlink" Target="http://u.osmfr.org/m/724414/" TargetMode="External"/><Relationship Id="rId5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61" Type="http://schemas.openxmlformats.org/officeDocument/2006/relationships/hyperlink" Target="http://u.osmfr.org/m/724357/" TargetMode="External"/><Relationship Id="rId82" Type="http://schemas.openxmlformats.org/officeDocument/2006/relationships/hyperlink" Target="http://u.osmfr.org/m/723169/" TargetMode="External"/><Relationship Id="rId10" Type="http://schemas.openxmlformats.org/officeDocument/2006/relationships/hyperlink" Target="http://u.osmfr.org/m/721061/" TargetMode="External"/><Relationship Id="rId19" Type="http://schemas.openxmlformats.org/officeDocument/2006/relationships/hyperlink" Target="http://u.osmfr.org/m/721989/" TargetMode="External"/><Relationship Id="rId31" Type="http://schemas.openxmlformats.org/officeDocument/2006/relationships/hyperlink" Target="http://u.osmfr.org/m/722200/" TargetMode="External"/><Relationship Id="rId44" Type="http://schemas.openxmlformats.org/officeDocument/2006/relationships/hyperlink" Target="http://u.osmfr.org/m/724014/" TargetMode="External"/><Relationship Id="rId52" Type="http://schemas.openxmlformats.org/officeDocument/2006/relationships/hyperlink" Target="http://u.osmfr.org/m/724067/" TargetMode="External"/><Relationship Id="rId60" Type="http://schemas.openxmlformats.org/officeDocument/2006/relationships/hyperlink" Target="http://u.osmfr.org/m/724349/" TargetMode="External"/><Relationship Id="rId65" Type="http://schemas.openxmlformats.org/officeDocument/2006/relationships/hyperlink" Target="http://u.osmfr.org/m/724392/" TargetMode="External"/><Relationship Id="rId73" Type="http://schemas.openxmlformats.org/officeDocument/2006/relationships/hyperlink" Target="http://u.osmfr.org/m/724464/" TargetMode="External"/><Relationship Id="rId78" Type="http://schemas.openxmlformats.org/officeDocument/2006/relationships/hyperlink" Target="http://u.osmfr.org/m/724414/" TargetMode="External"/><Relationship Id="rId81" Type="http://schemas.openxmlformats.org/officeDocument/2006/relationships/hyperlink" Target="http://u.osmfr.org/m/724421/" TargetMode="External"/><Relationship Id="rId4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9" Type="http://schemas.openxmlformats.org/officeDocument/2006/relationships/hyperlink" Target="http://u.osmfr.org/m/720912/" TargetMode="External"/><Relationship Id="rId14" Type="http://schemas.openxmlformats.org/officeDocument/2006/relationships/hyperlink" Target="http://u.osmfr.org/m/721598/" TargetMode="External"/><Relationship Id="rId22" Type="http://schemas.openxmlformats.org/officeDocument/2006/relationships/hyperlink" Target="http://u.osmfr.org/m/722001/" TargetMode="External"/><Relationship Id="rId27" Type="http://schemas.openxmlformats.org/officeDocument/2006/relationships/hyperlink" Target="http://u.osmfr.org/m/722107/" TargetMode="External"/><Relationship Id="rId30" Type="http://schemas.openxmlformats.org/officeDocument/2006/relationships/hyperlink" Target="http://u.osmfr.org/m/722190/" TargetMode="External"/><Relationship Id="rId35" Type="http://schemas.openxmlformats.org/officeDocument/2006/relationships/hyperlink" Target="http://u.osmfr.org/m/722640/" TargetMode="External"/><Relationship Id="rId43" Type="http://schemas.openxmlformats.org/officeDocument/2006/relationships/hyperlink" Target="http://u.osmfr.org/m/723964/" TargetMode="External"/><Relationship Id="rId48" Type="http://schemas.openxmlformats.org/officeDocument/2006/relationships/hyperlink" Target="http://u.osmfr.org/m/724025/" TargetMode="External"/><Relationship Id="rId56" Type="http://schemas.openxmlformats.org/officeDocument/2006/relationships/hyperlink" Target="http://u.osmfr.org/m/724117/" TargetMode="External"/><Relationship Id="rId64" Type="http://schemas.openxmlformats.org/officeDocument/2006/relationships/hyperlink" Target="http://u.osmfr.org/m/724390/" TargetMode="External"/><Relationship Id="rId69" Type="http://schemas.openxmlformats.org/officeDocument/2006/relationships/hyperlink" Target="http://u.osmfr.org/m/724426/" TargetMode="External"/><Relationship Id="rId77" Type="http://schemas.openxmlformats.org/officeDocument/2006/relationships/hyperlink" Target="http://u.osmfr.org/m/724121/" TargetMode="External"/><Relationship Id="rId8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51" Type="http://schemas.openxmlformats.org/officeDocument/2006/relationships/hyperlink" Target="http://u.osmfr.org/m/724030/" TargetMode="External"/><Relationship Id="rId72" Type="http://schemas.openxmlformats.org/officeDocument/2006/relationships/hyperlink" Target="http://u.osmfr.org/m/724460/" TargetMode="External"/><Relationship Id="rId80" Type="http://schemas.openxmlformats.org/officeDocument/2006/relationships/hyperlink" Target="http://u.osmfr.org/m/724417/" TargetMode="External"/><Relationship Id="rId3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12" Type="http://schemas.openxmlformats.org/officeDocument/2006/relationships/hyperlink" Target="http://u.osmfr.org/m/721415/" TargetMode="External"/><Relationship Id="rId17" Type="http://schemas.openxmlformats.org/officeDocument/2006/relationships/hyperlink" Target="http://u.osmfr.org/m/721670/" TargetMode="External"/><Relationship Id="rId25" Type="http://schemas.openxmlformats.org/officeDocument/2006/relationships/hyperlink" Target="http://u.osmfr.org/m/722017/" TargetMode="External"/><Relationship Id="rId33" Type="http://schemas.openxmlformats.org/officeDocument/2006/relationships/hyperlink" Target="http://u.osmfr.org/m/722215/" TargetMode="External"/><Relationship Id="rId38" Type="http://schemas.openxmlformats.org/officeDocument/2006/relationships/hyperlink" Target="http://u.osmfr.org/m/723140/" TargetMode="External"/><Relationship Id="rId46" Type="http://schemas.openxmlformats.org/officeDocument/2006/relationships/hyperlink" Target="http://u.osmfr.org/m/724020/" TargetMode="External"/><Relationship Id="rId59" Type="http://schemas.openxmlformats.org/officeDocument/2006/relationships/hyperlink" Target="http://u.osmfr.org/m/724341/" TargetMode="External"/><Relationship Id="rId67" Type="http://schemas.openxmlformats.org/officeDocument/2006/relationships/hyperlink" Target="http://u.osmfr.org/m/724401/" TargetMode="External"/><Relationship Id="rId20" Type="http://schemas.openxmlformats.org/officeDocument/2006/relationships/hyperlink" Target="http://u.osmfr.org/m/721996/" TargetMode="External"/><Relationship Id="rId41" Type="http://schemas.openxmlformats.org/officeDocument/2006/relationships/hyperlink" Target="http://u.osmfr.org/m/723935/" TargetMode="External"/><Relationship Id="rId54" Type="http://schemas.openxmlformats.org/officeDocument/2006/relationships/hyperlink" Target="http://u.osmfr.org/m/724082/" TargetMode="External"/><Relationship Id="rId62" Type="http://schemas.openxmlformats.org/officeDocument/2006/relationships/hyperlink" Target="http://u.osmfr.org/m/724378/" TargetMode="External"/><Relationship Id="rId70" Type="http://schemas.openxmlformats.org/officeDocument/2006/relationships/hyperlink" Target="http://u.osmfr.org/m/724432/" TargetMode="External"/><Relationship Id="rId75" Type="http://schemas.openxmlformats.org/officeDocument/2006/relationships/hyperlink" Target="http://u.osmfr.org/m/721626/" TargetMode="External"/><Relationship Id="rId83" Type="http://schemas.openxmlformats.org/officeDocument/2006/relationships/hyperlink" Target="http://u.osmfr.org/m/721606/" TargetMode="External"/><Relationship Id="rId1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6" Type="http://schemas.openxmlformats.org/officeDocument/2006/relationships/hyperlink" Target="https://maps.google.fr/maps/ms?msid=215540947790089593718.0004c9f5d07c7bc7d8072&amp;msa=0&amp;ll=48.665117,2.244644&amp;spn=0.223123,0.594635" TargetMode="External"/><Relationship Id="rId15" Type="http://schemas.openxmlformats.org/officeDocument/2006/relationships/hyperlink" Target="http://u.osmfr.org/m/721617/" TargetMode="External"/><Relationship Id="rId23" Type="http://schemas.openxmlformats.org/officeDocument/2006/relationships/hyperlink" Target="http://u.osmfr.org/m/722004/" TargetMode="External"/><Relationship Id="rId28" Type="http://schemas.openxmlformats.org/officeDocument/2006/relationships/hyperlink" Target="http://u.osmfr.org/m/722174/" TargetMode="External"/><Relationship Id="rId36" Type="http://schemas.openxmlformats.org/officeDocument/2006/relationships/hyperlink" Target="http://u.osmfr.org/m/722643/" TargetMode="External"/><Relationship Id="rId49" Type="http://schemas.openxmlformats.org/officeDocument/2006/relationships/hyperlink" Target="http://u.osmfr.org/m/724027/" TargetMode="External"/><Relationship Id="rId57" Type="http://schemas.openxmlformats.org/officeDocument/2006/relationships/hyperlink" Target="http://u.osmfr.org/m/724137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u.osmfr.org/m/725088/" TargetMode="External"/><Relationship Id="rId13" Type="http://schemas.openxmlformats.org/officeDocument/2006/relationships/hyperlink" Target="http://u.osmfr.org/m/725369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u.osmfr.org/m/724626/" TargetMode="External"/><Relationship Id="rId7" Type="http://schemas.openxmlformats.org/officeDocument/2006/relationships/hyperlink" Target="http://u.osmfr.org/m/724943/" TargetMode="External"/><Relationship Id="rId12" Type="http://schemas.openxmlformats.org/officeDocument/2006/relationships/hyperlink" Target="http://u.osmfr.org/m/725368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u.osmfr.org/m/724861/" TargetMode="External"/><Relationship Id="rId16" Type="http://schemas.openxmlformats.org/officeDocument/2006/relationships/hyperlink" Target="http://u.osmfr.org/m/725397/" TargetMode="External"/><Relationship Id="rId1" Type="http://schemas.openxmlformats.org/officeDocument/2006/relationships/hyperlink" Target="http://u.osmfr.org/m/724851/" TargetMode="External"/><Relationship Id="rId6" Type="http://schemas.openxmlformats.org/officeDocument/2006/relationships/hyperlink" Target="http://u.osmfr.org/m/724925/" TargetMode="External"/><Relationship Id="rId11" Type="http://schemas.openxmlformats.org/officeDocument/2006/relationships/hyperlink" Target="http://u.osmfr.org/m/725365/" TargetMode="External"/><Relationship Id="rId5" Type="http://schemas.openxmlformats.org/officeDocument/2006/relationships/hyperlink" Target="http://u.osmfr.org/m/724872/" TargetMode="External"/><Relationship Id="rId15" Type="http://schemas.openxmlformats.org/officeDocument/2006/relationships/hyperlink" Target="http://u.osmfr.org/m/725373/" TargetMode="External"/><Relationship Id="rId10" Type="http://schemas.openxmlformats.org/officeDocument/2006/relationships/hyperlink" Target="http://u.osmfr.org/m/725364/" TargetMode="External"/><Relationship Id="rId4" Type="http://schemas.openxmlformats.org/officeDocument/2006/relationships/hyperlink" Target="http://u.osmfr.org/m/724855/" TargetMode="External"/><Relationship Id="rId9" Type="http://schemas.openxmlformats.org/officeDocument/2006/relationships/hyperlink" Target="http://u.osmfr.org/m/725362/" TargetMode="External"/><Relationship Id="rId14" Type="http://schemas.openxmlformats.org/officeDocument/2006/relationships/hyperlink" Target="http://u.osmfr.org/m/725370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u.osmfr.org/m/725416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u.osmfr.org/m/724883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u.osmfr.org/m/736069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u.osmfr.org/m/725375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u.osmfr.org/m/724464/" TargetMode="External"/><Relationship Id="rId2" Type="http://schemas.openxmlformats.org/officeDocument/2006/relationships/hyperlink" Target="http://u.osmfr.org/m/724460/" TargetMode="External"/><Relationship Id="rId1" Type="http://schemas.openxmlformats.org/officeDocument/2006/relationships/hyperlink" Target="http://u.osmfr.org/m/724460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u.osmfr.org/m/724464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3"/>
  <sheetViews>
    <sheetView showGridLines="0"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311" sqref="D311"/>
    </sheetView>
  </sheetViews>
  <sheetFormatPr baseColWidth="10" defaultColWidth="11.42578125" defaultRowHeight="12.75" x14ac:dyDescent="0.2"/>
  <cols>
    <col min="1" max="1" width="14.140625" style="1" customWidth="1"/>
    <col min="2" max="2" width="12" style="1" customWidth="1"/>
    <col min="3" max="3" width="40.140625" style="1" customWidth="1"/>
    <col min="4" max="4" width="45.28515625" style="89" customWidth="1"/>
    <col min="5" max="5" width="10.140625" style="45" customWidth="1"/>
    <col min="6" max="6" width="34.140625" style="92" customWidth="1"/>
    <col min="7" max="7" width="11.140625" style="45" bestFit="1" customWidth="1"/>
    <col min="8" max="8" width="12.140625" style="45" customWidth="1"/>
    <col min="9" max="16384" width="11.42578125" style="1"/>
  </cols>
  <sheetData>
    <row r="1" spans="1:11" ht="79.5" thickBot="1" x14ac:dyDescent="0.25">
      <c r="A1" s="217" t="s">
        <v>519</v>
      </c>
      <c r="B1" s="193" t="s">
        <v>840</v>
      </c>
      <c r="C1" s="665" t="s">
        <v>1211</v>
      </c>
      <c r="D1" s="664" t="s">
        <v>850</v>
      </c>
      <c r="E1" s="194" t="s">
        <v>299</v>
      </c>
      <c r="F1" s="312" t="s">
        <v>707</v>
      </c>
      <c r="G1" s="312" t="s">
        <v>311</v>
      </c>
      <c r="H1" s="313" t="s">
        <v>708</v>
      </c>
    </row>
    <row r="2" spans="1:11" ht="25.5" x14ac:dyDescent="0.2">
      <c r="A2" s="666" t="s">
        <v>56</v>
      </c>
      <c r="B2" s="218">
        <v>0.3125</v>
      </c>
      <c r="C2" s="219" t="s">
        <v>165</v>
      </c>
      <c r="D2" s="220" t="s">
        <v>804</v>
      </c>
      <c r="E2" s="221">
        <v>1</v>
      </c>
      <c r="F2" s="599" t="s">
        <v>805</v>
      </c>
      <c r="G2" s="600">
        <v>13</v>
      </c>
      <c r="H2" s="601" t="s">
        <v>526</v>
      </c>
    </row>
    <row r="3" spans="1:11" ht="25.5" x14ac:dyDescent="0.2">
      <c r="A3" s="196" t="s">
        <v>56</v>
      </c>
      <c r="B3" s="7">
        <v>0.31388888888888888</v>
      </c>
      <c r="C3" s="98" t="s">
        <v>200</v>
      </c>
      <c r="D3" s="99" t="s">
        <v>581</v>
      </c>
      <c r="E3" s="195">
        <v>2</v>
      </c>
      <c r="F3" s="602" t="s">
        <v>584</v>
      </c>
      <c r="G3" s="603">
        <v>12</v>
      </c>
      <c r="H3" s="604" t="s">
        <v>526</v>
      </c>
    </row>
    <row r="4" spans="1:11" ht="25.5" x14ac:dyDescent="0.2">
      <c r="A4" s="196" t="s">
        <v>56</v>
      </c>
      <c r="B4" s="7">
        <v>0.31736111111111115</v>
      </c>
      <c r="C4" s="100" t="s">
        <v>223</v>
      </c>
      <c r="D4" s="101" t="s">
        <v>1167</v>
      </c>
      <c r="E4" s="195">
        <v>3</v>
      </c>
      <c r="F4" s="602" t="s">
        <v>1168</v>
      </c>
      <c r="G4" s="603">
        <v>11</v>
      </c>
      <c r="H4" s="604" t="s">
        <v>526</v>
      </c>
    </row>
    <row r="5" spans="1:11" ht="25.5" x14ac:dyDescent="0.2">
      <c r="A5" s="196" t="s">
        <v>56</v>
      </c>
      <c r="B5" s="7">
        <v>0.32083333333333336</v>
      </c>
      <c r="C5" s="100" t="s">
        <v>57</v>
      </c>
      <c r="D5" s="101" t="s">
        <v>582</v>
      </c>
      <c r="E5" s="195">
        <v>4</v>
      </c>
      <c r="F5" s="602" t="s">
        <v>583</v>
      </c>
      <c r="G5" s="603">
        <v>10</v>
      </c>
      <c r="H5" s="604" t="s">
        <v>526</v>
      </c>
    </row>
    <row r="6" spans="1:11" ht="25.5" x14ac:dyDescent="0.2">
      <c r="A6" s="196" t="s">
        <v>56</v>
      </c>
      <c r="B6" s="46">
        <v>0.32291666666666669</v>
      </c>
      <c r="C6" s="51" t="s">
        <v>57</v>
      </c>
      <c r="D6" s="102" t="s">
        <v>915</v>
      </c>
      <c r="E6" s="222">
        <v>5</v>
      </c>
      <c r="F6" s="605" t="s">
        <v>317</v>
      </c>
      <c r="G6" s="603">
        <v>9</v>
      </c>
      <c r="H6" s="604" t="s">
        <v>526</v>
      </c>
      <c r="K6" s="570"/>
    </row>
    <row r="7" spans="1:11" ht="25.5" x14ac:dyDescent="0.2">
      <c r="A7" s="197" t="s">
        <v>56</v>
      </c>
      <c r="B7" s="7">
        <v>0.32361111111111113</v>
      </c>
      <c r="C7" s="2" t="s">
        <v>57</v>
      </c>
      <c r="D7" s="158" t="s">
        <v>916</v>
      </c>
      <c r="E7" s="166">
        <v>6</v>
      </c>
      <c r="F7" s="605" t="s">
        <v>917</v>
      </c>
      <c r="G7" s="603">
        <v>8</v>
      </c>
      <c r="H7" s="604" t="s">
        <v>526</v>
      </c>
    </row>
    <row r="8" spans="1:11" ht="38.25" x14ac:dyDescent="0.2">
      <c r="A8" s="197" t="s">
        <v>56</v>
      </c>
      <c r="B8" s="7">
        <v>0.32500000000000001</v>
      </c>
      <c r="C8" s="2" t="s">
        <v>57</v>
      </c>
      <c r="D8" s="352" t="s">
        <v>743</v>
      </c>
      <c r="E8" s="166">
        <v>7</v>
      </c>
      <c r="F8" s="605" t="s">
        <v>316</v>
      </c>
      <c r="G8" s="603">
        <v>7</v>
      </c>
      <c r="H8" s="604" t="s">
        <v>526</v>
      </c>
    </row>
    <row r="9" spans="1:11" ht="38.25" x14ac:dyDescent="0.2">
      <c r="A9" s="197" t="s">
        <v>56</v>
      </c>
      <c r="B9" s="7">
        <v>0.3263888888888889</v>
      </c>
      <c r="C9" s="2" t="s">
        <v>57</v>
      </c>
      <c r="D9" s="352" t="s">
        <v>747</v>
      </c>
      <c r="E9" s="166">
        <v>8</v>
      </c>
      <c r="F9" s="605" t="s">
        <v>744</v>
      </c>
      <c r="G9" s="603">
        <v>6</v>
      </c>
      <c r="H9" s="604" t="s">
        <v>526</v>
      </c>
    </row>
    <row r="10" spans="1:11" ht="25.5" x14ac:dyDescent="0.2">
      <c r="A10" s="197" t="s">
        <v>56</v>
      </c>
      <c r="B10" s="7">
        <v>0.32777777777777778</v>
      </c>
      <c r="C10" s="2" t="s">
        <v>57</v>
      </c>
      <c r="D10" s="352" t="s">
        <v>748</v>
      </c>
      <c r="E10" s="166">
        <v>9</v>
      </c>
      <c r="F10" s="605" t="s">
        <v>745</v>
      </c>
      <c r="G10" s="603">
        <v>5</v>
      </c>
      <c r="H10" s="604" t="s">
        <v>526</v>
      </c>
    </row>
    <row r="11" spans="1:11" ht="25.5" x14ac:dyDescent="0.2">
      <c r="A11" s="197" t="s">
        <v>56</v>
      </c>
      <c r="B11" s="7">
        <v>0.32916666666666666</v>
      </c>
      <c r="C11" s="2" t="s">
        <v>58</v>
      </c>
      <c r="D11" s="79" t="s">
        <v>59</v>
      </c>
      <c r="E11" s="166">
        <v>10</v>
      </c>
      <c r="F11" s="605" t="s">
        <v>315</v>
      </c>
      <c r="G11" s="603">
        <v>4</v>
      </c>
      <c r="H11" s="604" t="s">
        <v>526</v>
      </c>
    </row>
    <row r="12" spans="1:11" ht="25.5" x14ac:dyDescent="0.2">
      <c r="A12" s="197" t="s">
        <v>56</v>
      </c>
      <c r="B12" s="7">
        <v>0.33055555555555555</v>
      </c>
      <c r="C12" s="2" t="s">
        <v>58</v>
      </c>
      <c r="D12" s="79" t="s">
        <v>60</v>
      </c>
      <c r="E12" s="166">
        <v>11</v>
      </c>
      <c r="F12" s="605" t="s">
        <v>314</v>
      </c>
      <c r="G12" s="603">
        <v>3</v>
      </c>
      <c r="H12" s="604" t="s">
        <v>526</v>
      </c>
    </row>
    <row r="13" spans="1:11" ht="25.5" x14ac:dyDescent="0.2">
      <c r="A13" s="197" t="s">
        <v>56</v>
      </c>
      <c r="B13" s="7">
        <v>0.33194444444444443</v>
      </c>
      <c r="C13" s="2" t="s">
        <v>61</v>
      </c>
      <c r="D13" s="79" t="s">
        <v>62</v>
      </c>
      <c r="E13" s="166">
        <v>12</v>
      </c>
      <c r="F13" s="605" t="s">
        <v>313</v>
      </c>
      <c r="G13" s="603">
        <v>2</v>
      </c>
      <c r="H13" s="604" t="s">
        <v>526</v>
      </c>
    </row>
    <row r="14" spans="1:11" ht="26.25" thickBot="1" x14ac:dyDescent="0.25">
      <c r="A14" s="223" t="s">
        <v>56</v>
      </c>
      <c r="B14" s="224">
        <v>0.33263888888888887</v>
      </c>
      <c r="C14" s="225" t="s">
        <v>61</v>
      </c>
      <c r="D14" s="226" t="s">
        <v>746</v>
      </c>
      <c r="E14" s="227">
        <v>13</v>
      </c>
      <c r="F14" s="606" t="s">
        <v>312</v>
      </c>
      <c r="G14" s="607">
        <v>1</v>
      </c>
      <c r="H14" s="667" t="s">
        <v>526</v>
      </c>
    </row>
    <row r="15" spans="1:11" ht="15" x14ac:dyDescent="0.2">
      <c r="A15" s="666" t="s">
        <v>63</v>
      </c>
      <c r="B15" s="218">
        <v>0.28472222222222221</v>
      </c>
      <c r="C15" s="228" t="s">
        <v>64</v>
      </c>
      <c r="D15" s="229" t="s">
        <v>65</v>
      </c>
      <c r="E15" s="221">
        <v>1</v>
      </c>
      <c r="F15" s="608" t="s">
        <v>329</v>
      </c>
      <c r="G15" s="600">
        <v>14</v>
      </c>
      <c r="H15" s="601" t="s">
        <v>527</v>
      </c>
    </row>
    <row r="16" spans="1:11" ht="25.5" x14ac:dyDescent="0.2">
      <c r="A16" s="197" t="s">
        <v>63</v>
      </c>
      <c r="B16" s="7">
        <v>0.29166666666666669</v>
      </c>
      <c r="C16" s="2" t="s">
        <v>66</v>
      </c>
      <c r="D16" s="192" t="s">
        <v>701</v>
      </c>
      <c r="E16" s="166">
        <v>2</v>
      </c>
      <c r="F16" s="605" t="s">
        <v>328</v>
      </c>
      <c r="G16" s="603">
        <v>13</v>
      </c>
      <c r="H16" s="604" t="s">
        <v>527</v>
      </c>
    </row>
    <row r="17" spans="1:8" ht="15" x14ac:dyDescent="0.2">
      <c r="A17" s="197" t="s">
        <v>63</v>
      </c>
      <c r="B17" s="7">
        <v>0.29444444444444445</v>
      </c>
      <c r="C17" s="2" t="s">
        <v>67</v>
      </c>
      <c r="D17" s="81" t="s">
        <v>287</v>
      </c>
      <c r="E17" s="166">
        <v>3</v>
      </c>
      <c r="F17" s="605" t="s">
        <v>327</v>
      </c>
      <c r="G17" s="603">
        <v>12</v>
      </c>
      <c r="H17" s="604" t="s">
        <v>527</v>
      </c>
    </row>
    <row r="18" spans="1:8" ht="15" x14ac:dyDescent="0.2">
      <c r="A18" s="197" t="s">
        <v>63</v>
      </c>
      <c r="B18" s="7">
        <v>0.29722222222222222</v>
      </c>
      <c r="C18" s="2" t="s">
        <v>68</v>
      </c>
      <c r="D18" s="79" t="s">
        <v>69</v>
      </c>
      <c r="E18" s="166">
        <v>4</v>
      </c>
      <c r="F18" s="605" t="s">
        <v>326</v>
      </c>
      <c r="G18" s="603">
        <v>11</v>
      </c>
      <c r="H18" s="604" t="s">
        <v>527</v>
      </c>
    </row>
    <row r="19" spans="1:8" ht="24" x14ac:dyDescent="0.2">
      <c r="A19" s="197" t="s">
        <v>63</v>
      </c>
      <c r="B19" s="7">
        <v>0.3</v>
      </c>
      <c r="C19" s="2" t="s">
        <v>70</v>
      </c>
      <c r="D19" s="79" t="s">
        <v>71</v>
      </c>
      <c r="E19" s="166">
        <v>5</v>
      </c>
      <c r="F19" s="605" t="s">
        <v>325</v>
      </c>
      <c r="G19" s="603">
        <v>10</v>
      </c>
      <c r="H19" s="604" t="s">
        <v>527</v>
      </c>
    </row>
    <row r="20" spans="1:8" ht="24" x14ac:dyDescent="0.2">
      <c r="A20" s="197" t="s">
        <v>63</v>
      </c>
      <c r="B20" s="7">
        <v>0.30138888888888887</v>
      </c>
      <c r="C20" s="2" t="s">
        <v>70</v>
      </c>
      <c r="D20" s="79" t="s">
        <v>72</v>
      </c>
      <c r="E20" s="166">
        <v>6</v>
      </c>
      <c r="F20" s="605" t="s">
        <v>324</v>
      </c>
      <c r="G20" s="603">
        <v>9</v>
      </c>
      <c r="H20" s="604" t="s">
        <v>527</v>
      </c>
    </row>
    <row r="21" spans="1:8" ht="25.5" x14ac:dyDescent="0.2">
      <c r="A21" s="197" t="s">
        <v>63</v>
      </c>
      <c r="B21" s="7">
        <v>0.30416666666666664</v>
      </c>
      <c r="C21" s="2" t="s">
        <v>73</v>
      </c>
      <c r="D21" s="158" t="s">
        <v>910</v>
      </c>
      <c r="E21" s="166">
        <v>7</v>
      </c>
      <c r="F21" s="605" t="s">
        <v>323</v>
      </c>
      <c r="G21" s="603">
        <v>8</v>
      </c>
      <c r="H21" s="604" t="s">
        <v>527</v>
      </c>
    </row>
    <row r="22" spans="1:8" ht="25.5" x14ac:dyDescent="0.2">
      <c r="A22" s="197" t="s">
        <v>63</v>
      </c>
      <c r="B22" s="7">
        <v>0.30694444444444441</v>
      </c>
      <c r="C22" s="2" t="s">
        <v>74</v>
      </c>
      <c r="D22" s="79" t="s">
        <v>75</v>
      </c>
      <c r="E22" s="166">
        <v>8</v>
      </c>
      <c r="F22" s="605" t="s">
        <v>322</v>
      </c>
      <c r="G22" s="603">
        <v>7</v>
      </c>
      <c r="H22" s="604" t="s">
        <v>527</v>
      </c>
    </row>
    <row r="23" spans="1:8" ht="25.5" x14ac:dyDescent="0.2">
      <c r="A23" s="197" t="s">
        <v>63</v>
      </c>
      <c r="B23" s="7">
        <v>0.31041666666666667</v>
      </c>
      <c r="C23" s="2" t="s">
        <v>76</v>
      </c>
      <c r="D23" s="80" t="s">
        <v>77</v>
      </c>
      <c r="E23" s="166">
        <v>9</v>
      </c>
      <c r="F23" s="605" t="s">
        <v>321</v>
      </c>
      <c r="G23" s="603">
        <v>6</v>
      </c>
      <c r="H23" s="604" t="s">
        <v>527</v>
      </c>
    </row>
    <row r="24" spans="1:8" ht="25.5" x14ac:dyDescent="0.2">
      <c r="A24" s="197" t="s">
        <v>63</v>
      </c>
      <c r="B24" s="7">
        <v>0.31180555555555556</v>
      </c>
      <c r="C24" s="2" t="s">
        <v>76</v>
      </c>
      <c r="D24" s="80" t="s">
        <v>78</v>
      </c>
      <c r="E24" s="166">
        <v>10</v>
      </c>
      <c r="F24" s="605" t="s">
        <v>320</v>
      </c>
      <c r="G24" s="603">
        <v>5</v>
      </c>
      <c r="H24" s="604" t="s">
        <v>527</v>
      </c>
    </row>
    <row r="25" spans="1:8" ht="38.25" x14ac:dyDescent="0.2">
      <c r="A25" s="197" t="s">
        <v>63</v>
      </c>
      <c r="B25" s="7">
        <v>0.31597222222222221</v>
      </c>
      <c r="C25" s="2" t="s">
        <v>76</v>
      </c>
      <c r="D25" s="553" t="s">
        <v>966</v>
      </c>
      <c r="E25" s="166">
        <v>11</v>
      </c>
      <c r="F25" s="605" t="s">
        <v>965</v>
      </c>
      <c r="G25" s="603">
        <v>4</v>
      </c>
      <c r="H25" s="604" t="s">
        <v>527</v>
      </c>
    </row>
    <row r="26" spans="1:8" ht="24" x14ac:dyDescent="0.2">
      <c r="A26" s="197" t="s">
        <v>63</v>
      </c>
      <c r="B26" s="7">
        <v>0.31805555555555554</v>
      </c>
      <c r="C26" s="2" t="s">
        <v>76</v>
      </c>
      <c r="D26" s="82" t="s">
        <v>289</v>
      </c>
      <c r="E26" s="166">
        <v>12</v>
      </c>
      <c r="F26" s="605" t="s">
        <v>319</v>
      </c>
      <c r="G26" s="603">
        <v>3</v>
      </c>
      <c r="H26" s="604" t="s">
        <v>527</v>
      </c>
    </row>
    <row r="27" spans="1:8" ht="15" x14ac:dyDescent="0.2">
      <c r="A27" s="197" t="s">
        <v>63</v>
      </c>
      <c r="B27" s="7">
        <v>0.32291666666666669</v>
      </c>
      <c r="C27" s="39" t="s">
        <v>80</v>
      </c>
      <c r="D27" s="82" t="s">
        <v>81</v>
      </c>
      <c r="E27" s="166">
        <v>13</v>
      </c>
      <c r="F27" s="605" t="s">
        <v>318</v>
      </c>
      <c r="G27" s="603">
        <v>2</v>
      </c>
      <c r="H27" s="604" t="s">
        <v>527</v>
      </c>
    </row>
    <row r="28" spans="1:8" ht="39" thickBot="1" x14ac:dyDescent="0.25">
      <c r="A28" s="223" t="s">
        <v>63</v>
      </c>
      <c r="B28" s="224">
        <v>0.32777777777777778</v>
      </c>
      <c r="C28" s="230" t="s">
        <v>275</v>
      </c>
      <c r="D28" s="319" t="s">
        <v>726</v>
      </c>
      <c r="E28" s="227">
        <v>14</v>
      </c>
      <c r="F28" s="606" t="s">
        <v>725</v>
      </c>
      <c r="G28" s="607">
        <v>1</v>
      </c>
      <c r="H28" s="667" t="s">
        <v>527</v>
      </c>
    </row>
    <row r="29" spans="1:8" ht="25.5" x14ac:dyDescent="0.2">
      <c r="A29" s="666" t="s">
        <v>82</v>
      </c>
      <c r="B29" s="218">
        <v>0.28472222222222221</v>
      </c>
      <c r="C29" s="231" t="s">
        <v>83</v>
      </c>
      <c r="D29" s="335" t="s">
        <v>806</v>
      </c>
      <c r="E29" s="221">
        <v>1</v>
      </c>
      <c r="F29" s="608" t="s">
        <v>335</v>
      </c>
      <c r="G29" s="600">
        <v>10</v>
      </c>
      <c r="H29" s="601" t="s">
        <v>528</v>
      </c>
    </row>
    <row r="30" spans="1:8" ht="25.5" x14ac:dyDescent="0.2">
      <c r="A30" s="197" t="s">
        <v>82</v>
      </c>
      <c r="B30" s="94">
        <v>0.28819444444444448</v>
      </c>
      <c r="C30" s="3" t="s">
        <v>83</v>
      </c>
      <c r="D30" s="315" t="s">
        <v>807</v>
      </c>
      <c r="E30" s="166">
        <v>2</v>
      </c>
      <c r="F30" s="605" t="s">
        <v>334</v>
      </c>
      <c r="G30" s="603">
        <v>9</v>
      </c>
      <c r="H30" s="604" t="s">
        <v>528</v>
      </c>
    </row>
    <row r="31" spans="1:8" ht="25.5" x14ac:dyDescent="0.2">
      <c r="A31" s="197" t="s">
        <v>82</v>
      </c>
      <c r="B31" s="94">
        <v>0.29236111111111113</v>
      </c>
      <c r="C31" s="3" t="s">
        <v>808</v>
      </c>
      <c r="D31" s="315" t="s">
        <v>809</v>
      </c>
      <c r="E31" s="166">
        <v>3</v>
      </c>
      <c r="F31" s="605" t="s">
        <v>817</v>
      </c>
      <c r="G31" s="603">
        <v>8</v>
      </c>
      <c r="H31" s="604" t="s">
        <v>528</v>
      </c>
    </row>
    <row r="32" spans="1:8" ht="25.5" x14ac:dyDescent="0.2">
      <c r="A32" s="197" t="s">
        <v>82</v>
      </c>
      <c r="B32" s="7">
        <v>0.30555555555555552</v>
      </c>
      <c r="C32" s="3" t="s">
        <v>84</v>
      </c>
      <c r="D32" s="453" t="s">
        <v>969</v>
      </c>
      <c r="E32" s="166">
        <v>4</v>
      </c>
      <c r="F32" s="605" t="s">
        <v>848</v>
      </c>
      <c r="G32" s="603">
        <v>7</v>
      </c>
      <c r="H32" s="604" t="s">
        <v>528</v>
      </c>
    </row>
    <row r="33" spans="1:8" ht="25.5" x14ac:dyDescent="0.2">
      <c r="A33" s="197" t="s">
        <v>82</v>
      </c>
      <c r="B33" s="7">
        <v>0.31111111111111112</v>
      </c>
      <c r="C33" s="3" t="s">
        <v>85</v>
      </c>
      <c r="D33" s="452" t="s">
        <v>810</v>
      </c>
      <c r="E33" s="166">
        <v>5</v>
      </c>
      <c r="F33" s="605" t="s">
        <v>333</v>
      </c>
      <c r="G33" s="603">
        <v>6</v>
      </c>
      <c r="H33" s="604" t="s">
        <v>528</v>
      </c>
    </row>
    <row r="34" spans="1:8" ht="25.5" x14ac:dyDescent="0.2">
      <c r="A34" s="197" t="s">
        <v>82</v>
      </c>
      <c r="B34" s="7">
        <v>0.31736111111111115</v>
      </c>
      <c r="C34" s="3" t="s">
        <v>812</v>
      </c>
      <c r="D34" s="315" t="s">
        <v>811</v>
      </c>
      <c r="E34" s="166">
        <v>6</v>
      </c>
      <c r="F34" s="609" t="s">
        <v>332</v>
      </c>
      <c r="G34" s="603">
        <v>5</v>
      </c>
      <c r="H34" s="604" t="s">
        <v>528</v>
      </c>
    </row>
    <row r="35" spans="1:8" ht="25.5" x14ac:dyDescent="0.2">
      <c r="A35" s="197" t="s">
        <v>82</v>
      </c>
      <c r="B35" s="7">
        <v>0.31805555555555554</v>
      </c>
      <c r="C35" s="3" t="s">
        <v>812</v>
      </c>
      <c r="D35" s="315" t="s">
        <v>813</v>
      </c>
      <c r="E35" s="166">
        <v>7</v>
      </c>
      <c r="F35" s="605" t="s">
        <v>818</v>
      </c>
      <c r="G35" s="603">
        <v>4</v>
      </c>
      <c r="H35" s="604" t="s">
        <v>528</v>
      </c>
    </row>
    <row r="36" spans="1:8" ht="25.5" x14ac:dyDescent="0.2">
      <c r="A36" s="197" t="s">
        <v>82</v>
      </c>
      <c r="B36" s="7">
        <v>0.31875000000000003</v>
      </c>
      <c r="C36" s="3" t="s">
        <v>812</v>
      </c>
      <c r="D36" s="315" t="s">
        <v>814</v>
      </c>
      <c r="E36" s="166">
        <v>8</v>
      </c>
      <c r="F36" s="605" t="s">
        <v>331</v>
      </c>
      <c r="G36" s="603">
        <v>3</v>
      </c>
      <c r="H36" s="604" t="s">
        <v>528</v>
      </c>
    </row>
    <row r="37" spans="1:8" ht="24" x14ac:dyDescent="0.2">
      <c r="A37" s="197" t="s">
        <v>82</v>
      </c>
      <c r="B37" s="7">
        <v>0.32013888888888892</v>
      </c>
      <c r="C37" s="3" t="s">
        <v>812</v>
      </c>
      <c r="D37" s="315" t="s">
        <v>815</v>
      </c>
      <c r="E37" s="166">
        <v>9</v>
      </c>
      <c r="F37" s="605" t="s">
        <v>504</v>
      </c>
      <c r="G37" s="603">
        <v>2</v>
      </c>
      <c r="H37" s="604" t="s">
        <v>528</v>
      </c>
    </row>
    <row r="38" spans="1:8" ht="26.25" thickBot="1" x14ac:dyDescent="0.25">
      <c r="A38" s="697" t="s">
        <v>82</v>
      </c>
      <c r="B38" s="445">
        <v>0.32291666666666669</v>
      </c>
      <c r="C38" s="777" t="s">
        <v>86</v>
      </c>
      <c r="D38" s="778" t="s">
        <v>816</v>
      </c>
      <c r="E38" s="490">
        <v>10</v>
      </c>
      <c r="F38" s="630" t="s">
        <v>330</v>
      </c>
      <c r="G38" s="631">
        <v>1</v>
      </c>
      <c r="H38" s="667" t="s">
        <v>528</v>
      </c>
    </row>
    <row r="39" spans="1:8" ht="38.25" x14ac:dyDescent="0.2">
      <c r="A39" s="779" t="s">
        <v>91</v>
      </c>
      <c r="B39" s="218">
        <v>0.2986111111111111</v>
      </c>
      <c r="C39" s="781" t="s">
        <v>1184</v>
      </c>
      <c r="D39" s="782" t="s">
        <v>1193</v>
      </c>
      <c r="E39" s="783">
        <v>1</v>
      </c>
      <c r="F39" s="780" t="s">
        <v>1183</v>
      </c>
      <c r="G39" s="600">
        <v>11</v>
      </c>
      <c r="H39" s="601" t="s">
        <v>529</v>
      </c>
    </row>
    <row r="40" spans="1:8" ht="25.5" x14ac:dyDescent="0.2">
      <c r="A40" s="197" t="s">
        <v>91</v>
      </c>
      <c r="B40" s="7">
        <v>0.30138888888888887</v>
      </c>
      <c r="C40" s="43" t="s">
        <v>92</v>
      </c>
      <c r="D40" s="85" t="s">
        <v>928</v>
      </c>
      <c r="E40" s="166">
        <v>2</v>
      </c>
      <c r="F40" s="605" t="s">
        <v>929</v>
      </c>
      <c r="G40" s="603">
        <v>10</v>
      </c>
      <c r="H40" s="604" t="s">
        <v>529</v>
      </c>
    </row>
    <row r="41" spans="1:8" ht="24" x14ac:dyDescent="0.2">
      <c r="A41" s="197" t="s">
        <v>91</v>
      </c>
      <c r="B41" s="7">
        <v>0.30416666666666664</v>
      </c>
      <c r="C41" s="44" t="s">
        <v>96</v>
      </c>
      <c r="D41" s="83" t="s">
        <v>409</v>
      </c>
      <c r="E41" s="166">
        <v>3</v>
      </c>
      <c r="F41" s="605" t="s">
        <v>417</v>
      </c>
      <c r="G41" s="603">
        <v>9</v>
      </c>
      <c r="H41" s="604" t="s">
        <v>529</v>
      </c>
    </row>
    <row r="42" spans="1:8" ht="25.5" x14ac:dyDescent="0.2">
      <c r="A42" s="197" t="s">
        <v>91</v>
      </c>
      <c r="B42" s="46">
        <v>0.30555555555555552</v>
      </c>
      <c r="C42" s="97" t="s">
        <v>95</v>
      </c>
      <c r="D42" s="96" t="s">
        <v>410</v>
      </c>
      <c r="E42" s="165">
        <v>4</v>
      </c>
      <c r="F42" s="605" t="s">
        <v>416</v>
      </c>
      <c r="G42" s="603">
        <v>8</v>
      </c>
      <c r="H42" s="604" t="s">
        <v>529</v>
      </c>
    </row>
    <row r="43" spans="1:8" ht="25.5" x14ac:dyDescent="0.2">
      <c r="A43" s="197" t="s">
        <v>91</v>
      </c>
      <c r="B43" s="7">
        <v>0.30763888888888891</v>
      </c>
      <c r="C43" s="42" t="s">
        <v>97</v>
      </c>
      <c r="D43" s="53" t="s">
        <v>516</v>
      </c>
      <c r="E43" s="166">
        <v>5</v>
      </c>
      <c r="F43" s="605" t="s">
        <v>415</v>
      </c>
      <c r="G43" s="603">
        <v>7</v>
      </c>
      <c r="H43" s="604" t="s">
        <v>529</v>
      </c>
    </row>
    <row r="44" spans="1:8" ht="38.25" x14ac:dyDescent="0.2">
      <c r="A44" s="197" t="s">
        <v>91</v>
      </c>
      <c r="B44" s="7">
        <v>0.31041666666666667</v>
      </c>
      <c r="C44" s="42" t="s">
        <v>98</v>
      </c>
      <c r="D44" s="84" t="s">
        <v>99</v>
      </c>
      <c r="E44" s="199">
        <v>6</v>
      </c>
      <c r="F44" s="605" t="s">
        <v>414</v>
      </c>
      <c r="G44" s="603">
        <v>6</v>
      </c>
      <c r="H44" s="604" t="s">
        <v>529</v>
      </c>
    </row>
    <row r="45" spans="1:8" ht="25.5" x14ac:dyDescent="0.2">
      <c r="A45" s="197" t="s">
        <v>91</v>
      </c>
      <c r="B45" s="7">
        <v>0.3125</v>
      </c>
      <c r="C45" s="42" t="s">
        <v>100</v>
      </c>
      <c r="D45" s="84" t="s">
        <v>411</v>
      </c>
      <c r="E45" s="166">
        <v>7</v>
      </c>
      <c r="F45" s="610" t="s">
        <v>411</v>
      </c>
      <c r="G45" s="603">
        <v>5</v>
      </c>
      <c r="H45" s="604" t="s">
        <v>529</v>
      </c>
    </row>
    <row r="46" spans="1:8" ht="25.5" x14ac:dyDescent="0.2">
      <c r="A46" s="197" t="s">
        <v>91</v>
      </c>
      <c r="B46" s="7">
        <v>0.31388888888888888</v>
      </c>
      <c r="C46" s="42" t="s">
        <v>101</v>
      </c>
      <c r="D46" s="84" t="s">
        <v>412</v>
      </c>
      <c r="E46" s="166">
        <v>8</v>
      </c>
      <c r="F46" s="610" t="s">
        <v>412</v>
      </c>
      <c r="G46" s="603">
        <v>4</v>
      </c>
      <c r="H46" s="604" t="s">
        <v>529</v>
      </c>
    </row>
    <row r="47" spans="1:8" ht="25.5" x14ac:dyDescent="0.2">
      <c r="A47" s="197" t="s">
        <v>91</v>
      </c>
      <c r="B47" s="7">
        <v>0.32013888888888892</v>
      </c>
      <c r="C47" s="42" t="s">
        <v>102</v>
      </c>
      <c r="D47" s="84" t="s">
        <v>734</v>
      </c>
      <c r="E47" s="166">
        <v>9</v>
      </c>
      <c r="F47" s="605" t="s">
        <v>735</v>
      </c>
      <c r="G47" s="603">
        <v>3</v>
      </c>
      <c r="H47" s="604" t="s">
        <v>529</v>
      </c>
    </row>
    <row r="48" spans="1:8" ht="25.5" x14ac:dyDescent="0.2">
      <c r="A48" s="197" t="s">
        <v>91</v>
      </c>
      <c r="B48" s="7">
        <v>0.3215277777777778</v>
      </c>
      <c r="C48" s="42" t="s">
        <v>102</v>
      </c>
      <c r="D48" s="84" t="s">
        <v>508</v>
      </c>
      <c r="E48" s="166">
        <v>10</v>
      </c>
      <c r="F48" s="605" t="s">
        <v>413</v>
      </c>
      <c r="G48" s="603">
        <v>2</v>
      </c>
      <c r="H48" s="604" t="s">
        <v>529</v>
      </c>
    </row>
    <row r="49" spans="1:8" ht="24.75" thickBot="1" x14ac:dyDescent="0.25">
      <c r="A49" s="223" t="s">
        <v>91</v>
      </c>
      <c r="B49" s="224">
        <v>0.32430555555555557</v>
      </c>
      <c r="C49" s="232" t="s">
        <v>103</v>
      </c>
      <c r="D49" s="233" t="s">
        <v>1112</v>
      </c>
      <c r="E49" s="227">
        <v>11</v>
      </c>
      <c r="F49" s="606" t="s">
        <v>1111</v>
      </c>
      <c r="G49" s="607">
        <v>1</v>
      </c>
      <c r="H49" s="707" t="s">
        <v>529</v>
      </c>
    </row>
    <row r="50" spans="1:8" ht="15" x14ac:dyDescent="0.2">
      <c r="A50" s="666" t="s">
        <v>94</v>
      </c>
      <c r="B50" s="350">
        <v>0.29166666666666669</v>
      </c>
      <c r="C50" s="699" t="s">
        <v>723</v>
      </c>
      <c r="D50" s="700" t="s">
        <v>715</v>
      </c>
      <c r="E50" s="701">
        <v>1</v>
      </c>
      <c r="F50" s="710" t="s">
        <v>719</v>
      </c>
      <c r="G50" s="637">
        <v>7</v>
      </c>
      <c r="H50" s="638" t="s">
        <v>530</v>
      </c>
    </row>
    <row r="51" spans="1:8" ht="25.5" x14ac:dyDescent="0.2">
      <c r="A51" s="197" t="s">
        <v>94</v>
      </c>
      <c r="B51" s="46">
        <v>0.2951388888888889</v>
      </c>
      <c r="C51" s="43" t="s">
        <v>0</v>
      </c>
      <c r="D51" s="85" t="s">
        <v>716</v>
      </c>
      <c r="E51" s="165">
        <v>2</v>
      </c>
      <c r="F51" s="611" t="s">
        <v>722</v>
      </c>
      <c r="G51" s="603">
        <v>6</v>
      </c>
      <c r="H51" s="604" t="s">
        <v>530</v>
      </c>
    </row>
    <row r="52" spans="1:8" ht="25.5" x14ac:dyDescent="0.2">
      <c r="A52" s="196" t="s">
        <v>94</v>
      </c>
      <c r="B52" s="46">
        <v>0.29583333333333334</v>
      </c>
      <c r="C52" s="43" t="s">
        <v>0</v>
      </c>
      <c r="D52" s="85" t="s">
        <v>717</v>
      </c>
      <c r="E52" s="165">
        <v>3</v>
      </c>
      <c r="F52" s="611" t="s">
        <v>720</v>
      </c>
      <c r="G52" s="603">
        <v>5</v>
      </c>
      <c r="H52" s="612" t="s">
        <v>530</v>
      </c>
    </row>
    <row r="53" spans="1:8" ht="25.5" x14ac:dyDescent="0.2">
      <c r="A53" s="197" t="s">
        <v>94</v>
      </c>
      <c r="B53" s="7">
        <v>0.30555555555555552</v>
      </c>
      <c r="C53" s="4" t="s">
        <v>88</v>
      </c>
      <c r="D53" s="318" t="s">
        <v>718</v>
      </c>
      <c r="E53" s="166">
        <v>4</v>
      </c>
      <c r="F53" s="605" t="s">
        <v>721</v>
      </c>
      <c r="G53" s="603">
        <v>4</v>
      </c>
      <c r="H53" s="604" t="s">
        <v>530</v>
      </c>
    </row>
    <row r="54" spans="1:8" ht="25.5" x14ac:dyDescent="0.2">
      <c r="A54" s="197" t="s">
        <v>94</v>
      </c>
      <c r="B54" s="7">
        <v>0.30972222222222223</v>
      </c>
      <c r="C54" s="4" t="s">
        <v>89</v>
      </c>
      <c r="D54" s="54" t="s">
        <v>293</v>
      </c>
      <c r="E54" s="166">
        <v>5</v>
      </c>
      <c r="F54" s="605" t="s">
        <v>419</v>
      </c>
      <c r="G54" s="603">
        <v>3</v>
      </c>
      <c r="H54" s="604" t="s">
        <v>530</v>
      </c>
    </row>
    <row r="55" spans="1:8" ht="25.5" x14ac:dyDescent="0.2">
      <c r="A55" s="197" t="s">
        <v>94</v>
      </c>
      <c r="B55" s="7">
        <v>0.31527777777777777</v>
      </c>
      <c r="C55" s="4" t="s">
        <v>90</v>
      </c>
      <c r="D55" s="55" t="s">
        <v>294</v>
      </c>
      <c r="E55" s="166">
        <v>6</v>
      </c>
      <c r="F55" s="605" t="s">
        <v>418</v>
      </c>
      <c r="G55" s="603">
        <v>2</v>
      </c>
      <c r="H55" s="604" t="s">
        <v>530</v>
      </c>
    </row>
    <row r="56" spans="1:8" ht="25.5" x14ac:dyDescent="0.2">
      <c r="A56" s="697" t="s">
        <v>94</v>
      </c>
      <c r="B56" s="445">
        <v>0.31875000000000003</v>
      </c>
      <c r="C56" s="702" t="s">
        <v>93</v>
      </c>
      <c r="D56" s="703" t="s">
        <v>727</v>
      </c>
      <c r="E56" s="490">
        <v>7</v>
      </c>
      <c r="F56" s="630" t="s">
        <v>703</v>
      </c>
      <c r="G56" s="631">
        <v>1</v>
      </c>
      <c r="H56" s="604" t="s">
        <v>530</v>
      </c>
    </row>
    <row r="57" spans="1:8" ht="39" thickBot="1" x14ac:dyDescent="0.25">
      <c r="A57" s="706" t="s">
        <v>94</v>
      </c>
      <c r="B57" s="224">
        <v>0.32013888888888892</v>
      </c>
      <c r="C57" s="234" t="s">
        <v>93</v>
      </c>
      <c r="D57" s="750" t="s">
        <v>1122</v>
      </c>
      <c r="E57" s="227">
        <v>8</v>
      </c>
      <c r="F57" s="708"/>
      <c r="G57" s="709"/>
      <c r="H57" s="707" t="s">
        <v>530</v>
      </c>
    </row>
    <row r="58" spans="1:8" ht="15" x14ac:dyDescent="0.2">
      <c r="A58" s="666" t="s">
        <v>104</v>
      </c>
      <c r="B58" s="336">
        <v>0.28472222222222221</v>
      </c>
      <c r="C58" s="704" t="s">
        <v>105</v>
      </c>
      <c r="D58" s="705" t="s">
        <v>106</v>
      </c>
      <c r="E58" s="501">
        <v>1</v>
      </c>
      <c r="F58" s="636" t="s">
        <v>420</v>
      </c>
      <c r="G58" s="624">
        <v>8</v>
      </c>
      <c r="H58" s="638" t="s">
        <v>531</v>
      </c>
    </row>
    <row r="59" spans="1:8" ht="48" x14ac:dyDescent="0.2">
      <c r="A59" s="197" t="s">
        <v>104</v>
      </c>
      <c r="B59" s="94">
        <v>0.2951388888888889</v>
      </c>
      <c r="C59" s="5" t="s">
        <v>107</v>
      </c>
      <c r="D59" s="56" t="s">
        <v>108</v>
      </c>
      <c r="E59" s="166">
        <v>2</v>
      </c>
      <c r="F59" s="614" t="s">
        <v>108</v>
      </c>
      <c r="G59" s="615">
        <v>7</v>
      </c>
      <c r="H59" s="604" t="s">
        <v>531</v>
      </c>
    </row>
    <row r="60" spans="1:8" ht="38.25" x14ac:dyDescent="0.2">
      <c r="A60" s="197" t="s">
        <v>104</v>
      </c>
      <c r="B60" s="94">
        <v>0.30208333333333331</v>
      </c>
      <c r="C60" s="5" t="s">
        <v>109</v>
      </c>
      <c r="D60" s="108" t="s">
        <v>687</v>
      </c>
      <c r="E60" s="166">
        <v>3</v>
      </c>
      <c r="F60" s="616" t="s">
        <v>687</v>
      </c>
      <c r="G60" s="615">
        <v>6</v>
      </c>
      <c r="H60" s="604" t="s">
        <v>531</v>
      </c>
    </row>
    <row r="61" spans="1:8" ht="15" x14ac:dyDescent="0.2">
      <c r="A61" s="197" t="s">
        <v>104</v>
      </c>
      <c r="B61" s="94">
        <v>0.30972222222222223</v>
      </c>
      <c r="C61" s="5" t="s">
        <v>110</v>
      </c>
      <c r="D61" s="108" t="s">
        <v>602</v>
      </c>
      <c r="E61" s="166">
        <v>4</v>
      </c>
      <c r="F61" s="605" t="s">
        <v>603</v>
      </c>
      <c r="G61" s="615">
        <v>5</v>
      </c>
      <c r="H61" s="604" t="s">
        <v>531</v>
      </c>
    </row>
    <row r="62" spans="1:8" ht="25.5" x14ac:dyDescent="0.2">
      <c r="A62" s="196" t="s">
        <v>104</v>
      </c>
      <c r="B62" s="94">
        <v>0.3125</v>
      </c>
      <c r="C62" s="5" t="s">
        <v>604</v>
      </c>
      <c r="D62" s="108" t="s">
        <v>605</v>
      </c>
      <c r="E62" s="166">
        <v>5</v>
      </c>
      <c r="F62" s="605" t="s">
        <v>607</v>
      </c>
      <c r="G62" s="615">
        <v>4</v>
      </c>
      <c r="H62" s="604"/>
    </row>
    <row r="63" spans="1:8" ht="25.5" x14ac:dyDescent="0.2">
      <c r="A63" s="197" t="s">
        <v>104</v>
      </c>
      <c r="B63" s="94">
        <v>0.31527777777777777</v>
      </c>
      <c r="C63" s="5" t="s">
        <v>111</v>
      </c>
      <c r="D63" s="108" t="s">
        <v>606</v>
      </c>
      <c r="E63" s="166">
        <v>6</v>
      </c>
      <c r="F63" s="605" t="s">
        <v>443</v>
      </c>
      <c r="G63" s="615">
        <v>3</v>
      </c>
      <c r="H63" s="604" t="s">
        <v>531</v>
      </c>
    </row>
    <row r="64" spans="1:8" ht="25.5" x14ac:dyDescent="0.2">
      <c r="A64" s="197" t="s">
        <v>104</v>
      </c>
      <c r="B64" s="94">
        <v>0.31805555555555554</v>
      </c>
      <c r="C64" s="5" t="s">
        <v>112</v>
      </c>
      <c r="D64" s="56" t="s">
        <v>113</v>
      </c>
      <c r="E64" s="166">
        <v>7</v>
      </c>
      <c r="F64" s="614" t="s">
        <v>113</v>
      </c>
      <c r="G64" s="615">
        <v>2</v>
      </c>
      <c r="H64" s="604" t="s">
        <v>531</v>
      </c>
    </row>
    <row r="65" spans="1:8" ht="60.75" thickBot="1" x14ac:dyDescent="0.25">
      <c r="A65" s="223" t="s">
        <v>104</v>
      </c>
      <c r="B65" s="235">
        <v>0.3215277777777778</v>
      </c>
      <c r="C65" s="236" t="s">
        <v>114</v>
      </c>
      <c r="D65" s="237" t="s">
        <v>115</v>
      </c>
      <c r="E65" s="227">
        <v>8</v>
      </c>
      <c r="F65" s="617" t="s">
        <v>608</v>
      </c>
      <c r="G65" s="618">
        <v>1</v>
      </c>
      <c r="H65" s="667" t="s">
        <v>531</v>
      </c>
    </row>
    <row r="66" spans="1:8" ht="24" x14ac:dyDescent="0.2">
      <c r="A66" s="666" t="s">
        <v>116</v>
      </c>
      <c r="B66" s="218">
        <v>0.29166733333333333</v>
      </c>
      <c r="C66" s="238" t="s">
        <v>117</v>
      </c>
      <c r="D66" s="239" t="s">
        <v>118</v>
      </c>
      <c r="E66" s="221">
        <v>1</v>
      </c>
      <c r="F66" s="608" t="s">
        <v>340</v>
      </c>
      <c r="G66" s="600">
        <v>10</v>
      </c>
      <c r="H66" s="601" t="s">
        <v>532</v>
      </c>
    </row>
    <row r="67" spans="1:8" ht="25.5" x14ac:dyDescent="0.2">
      <c r="A67" s="197" t="s">
        <v>116</v>
      </c>
      <c r="B67" s="7">
        <v>0.29722288888888893</v>
      </c>
      <c r="C67" s="6" t="s">
        <v>119</v>
      </c>
      <c r="D67" s="57" t="s">
        <v>120</v>
      </c>
      <c r="E67" s="166">
        <v>2</v>
      </c>
      <c r="F67" s="605" t="s">
        <v>339</v>
      </c>
      <c r="G67" s="603">
        <v>9</v>
      </c>
      <c r="H67" s="604" t="s">
        <v>532</v>
      </c>
    </row>
    <row r="68" spans="1:8" ht="25.5" x14ac:dyDescent="0.2">
      <c r="A68" s="197" t="s">
        <v>116</v>
      </c>
      <c r="B68" s="7">
        <v>0.30208400000000002</v>
      </c>
      <c r="C68" s="8" t="s">
        <v>121</v>
      </c>
      <c r="D68" s="58" t="s">
        <v>122</v>
      </c>
      <c r="E68" s="166">
        <v>3</v>
      </c>
      <c r="F68" s="605" t="s">
        <v>338</v>
      </c>
      <c r="G68" s="603">
        <v>8</v>
      </c>
      <c r="H68" s="604" t="s">
        <v>532</v>
      </c>
    </row>
    <row r="69" spans="1:8" ht="38.25" x14ac:dyDescent="0.2">
      <c r="A69" s="197" t="s">
        <v>116</v>
      </c>
      <c r="B69" s="7">
        <v>0.30625066666666667</v>
      </c>
      <c r="C69" s="8" t="s">
        <v>121</v>
      </c>
      <c r="D69" s="58" t="s">
        <v>300</v>
      </c>
      <c r="E69" s="165">
        <v>4</v>
      </c>
      <c r="F69" s="605" t="s">
        <v>337</v>
      </c>
      <c r="G69" s="603">
        <v>7</v>
      </c>
      <c r="H69" s="604" t="s">
        <v>532</v>
      </c>
    </row>
    <row r="70" spans="1:8" ht="24" x14ac:dyDescent="0.2">
      <c r="A70" s="197" t="s">
        <v>116</v>
      </c>
      <c r="B70" s="7">
        <v>0.30902844444444449</v>
      </c>
      <c r="C70" s="8" t="s">
        <v>123</v>
      </c>
      <c r="D70" s="58" t="s">
        <v>305</v>
      </c>
      <c r="E70" s="166">
        <v>5</v>
      </c>
      <c r="F70" s="605" t="s">
        <v>336</v>
      </c>
      <c r="G70" s="603">
        <v>6</v>
      </c>
      <c r="H70" s="604" t="s">
        <v>532</v>
      </c>
    </row>
    <row r="71" spans="1:8" ht="25.5" x14ac:dyDescent="0.2">
      <c r="A71" s="197" t="s">
        <v>116</v>
      </c>
      <c r="B71" s="7">
        <v>0.31111177777777782</v>
      </c>
      <c r="C71" s="8" t="s">
        <v>124</v>
      </c>
      <c r="D71" s="58" t="s">
        <v>567</v>
      </c>
      <c r="E71" s="166">
        <v>6</v>
      </c>
      <c r="F71" s="605" t="s">
        <v>574</v>
      </c>
      <c r="G71" s="603">
        <v>5</v>
      </c>
      <c r="H71" s="604" t="s">
        <v>532</v>
      </c>
    </row>
    <row r="72" spans="1:8" ht="25.5" x14ac:dyDescent="0.2">
      <c r="A72" s="197" t="s">
        <v>116</v>
      </c>
      <c r="B72" s="7">
        <v>0.31458333333333333</v>
      </c>
      <c r="C72" s="8" t="s">
        <v>568</v>
      </c>
      <c r="D72" s="156" t="s">
        <v>569</v>
      </c>
      <c r="E72" s="222">
        <v>7</v>
      </c>
      <c r="F72" s="605" t="s">
        <v>569</v>
      </c>
      <c r="G72" s="619">
        <v>4</v>
      </c>
      <c r="H72" s="604" t="s">
        <v>532</v>
      </c>
    </row>
    <row r="73" spans="1:8" ht="36" x14ac:dyDescent="0.2">
      <c r="A73" s="197" t="s">
        <v>116</v>
      </c>
      <c r="B73" s="7">
        <v>0.31597222222222221</v>
      </c>
      <c r="C73" s="8" t="s">
        <v>568</v>
      </c>
      <c r="D73" s="157" t="s">
        <v>724</v>
      </c>
      <c r="E73" s="199">
        <v>8</v>
      </c>
      <c r="F73" s="605" t="s">
        <v>672</v>
      </c>
      <c r="G73" s="619">
        <v>3</v>
      </c>
      <c r="H73" s="604" t="s">
        <v>532</v>
      </c>
    </row>
    <row r="74" spans="1:8" ht="25.5" x14ac:dyDescent="0.2">
      <c r="A74" s="197" t="s">
        <v>116</v>
      </c>
      <c r="B74" s="7">
        <v>0.31805555555555554</v>
      </c>
      <c r="C74" s="8" t="s">
        <v>79</v>
      </c>
      <c r="D74" s="59" t="s">
        <v>570</v>
      </c>
      <c r="E74" s="166">
        <v>9</v>
      </c>
      <c r="F74" s="605" t="s">
        <v>573</v>
      </c>
      <c r="G74" s="603">
        <v>2</v>
      </c>
      <c r="H74" s="604" t="s">
        <v>532</v>
      </c>
    </row>
    <row r="75" spans="1:8" ht="26.25" thickBot="1" x14ac:dyDescent="0.25">
      <c r="A75" s="223" t="s">
        <v>116</v>
      </c>
      <c r="B75" s="224">
        <v>0.3215277777777778</v>
      </c>
      <c r="C75" s="240" t="s">
        <v>126</v>
      </c>
      <c r="D75" s="241" t="s">
        <v>571</v>
      </c>
      <c r="E75" s="168">
        <v>10</v>
      </c>
      <c r="F75" s="606" t="s">
        <v>572</v>
      </c>
      <c r="G75" s="607">
        <v>1</v>
      </c>
      <c r="H75" s="667" t="s">
        <v>532</v>
      </c>
    </row>
    <row r="76" spans="1:8" ht="25.5" x14ac:dyDescent="0.2">
      <c r="A76" s="666" t="s">
        <v>127</v>
      </c>
      <c r="B76" s="218">
        <v>0.30555555555555552</v>
      </c>
      <c r="C76" s="242" t="s">
        <v>128</v>
      </c>
      <c r="D76" s="243" t="s">
        <v>129</v>
      </c>
      <c r="E76" s="221">
        <v>1</v>
      </c>
      <c r="F76" s="608" t="s">
        <v>350</v>
      </c>
      <c r="G76" s="615">
        <v>13</v>
      </c>
      <c r="H76" s="601" t="s">
        <v>533</v>
      </c>
    </row>
    <row r="77" spans="1:8" ht="25.5" x14ac:dyDescent="0.2">
      <c r="A77" s="196" t="s">
        <v>127</v>
      </c>
      <c r="B77" s="7">
        <v>0.30833333333333335</v>
      </c>
      <c r="C77" s="10" t="s">
        <v>130</v>
      </c>
      <c r="D77" s="554" t="s">
        <v>1197</v>
      </c>
      <c r="E77" s="199">
        <v>2</v>
      </c>
      <c r="F77" s="605" t="s">
        <v>1198</v>
      </c>
      <c r="G77" s="615">
        <v>12</v>
      </c>
      <c r="H77" s="604" t="s">
        <v>533</v>
      </c>
    </row>
    <row r="78" spans="1:8" ht="25.5" x14ac:dyDescent="0.2">
      <c r="A78" s="197" t="s">
        <v>127</v>
      </c>
      <c r="B78" s="7">
        <v>0.31111111111111112</v>
      </c>
      <c r="C78" s="10" t="s">
        <v>130</v>
      </c>
      <c r="D78" s="554" t="s">
        <v>911</v>
      </c>
      <c r="E78" s="166">
        <v>3</v>
      </c>
      <c r="F78" s="605" t="s">
        <v>349</v>
      </c>
      <c r="G78" s="615">
        <v>11</v>
      </c>
      <c r="H78" s="604" t="s">
        <v>533</v>
      </c>
    </row>
    <row r="79" spans="1:8" ht="25.5" x14ac:dyDescent="0.2">
      <c r="A79" s="197" t="s">
        <v>127</v>
      </c>
      <c r="B79" s="7">
        <v>0.31458333333333333</v>
      </c>
      <c r="C79" s="10" t="s">
        <v>131</v>
      </c>
      <c r="D79" s="60" t="s">
        <v>132</v>
      </c>
      <c r="E79" s="166">
        <v>4</v>
      </c>
      <c r="F79" s="605" t="s">
        <v>347</v>
      </c>
      <c r="G79" s="615">
        <v>10</v>
      </c>
      <c r="H79" s="604" t="s">
        <v>533</v>
      </c>
    </row>
    <row r="80" spans="1:8" ht="25.5" x14ac:dyDescent="0.2">
      <c r="A80" s="197" t="s">
        <v>127</v>
      </c>
      <c r="B80" s="7">
        <v>0.31597222222222221</v>
      </c>
      <c r="C80" s="10" t="s">
        <v>131</v>
      </c>
      <c r="D80" s="60" t="s">
        <v>133</v>
      </c>
      <c r="E80" s="166">
        <v>5</v>
      </c>
      <c r="F80" s="605" t="s">
        <v>348</v>
      </c>
      <c r="G80" s="615">
        <v>9</v>
      </c>
      <c r="H80" s="604" t="s">
        <v>533</v>
      </c>
    </row>
    <row r="81" spans="1:8" ht="25.5" x14ac:dyDescent="0.2">
      <c r="A81" s="197" t="s">
        <v>127</v>
      </c>
      <c r="B81" s="46">
        <v>0.31805555555555554</v>
      </c>
      <c r="C81" s="47" t="s">
        <v>134</v>
      </c>
      <c r="D81" s="60" t="s">
        <v>269</v>
      </c>
      <c r="E81" s="166">
        <v>6</v>
      </c>
      <c r="F81" s="605" t="s">
        <v>346</v>
      </c>
      <c r="G81" s="615">
        <v>8</v>
      </c>
      <c r="H81" s="604" t="s">
        <v>533</v>
      </c>
    </row>
    <row r="82" spans="1:8" ht="25.5" x14ac:dyDescent="0.2">
      <c r="A82" s="197" t="s">
        <v>127</v>
      </c>
      <c r="B82" s="7">
        <v>0.31875000000000003</v>
      </c>
      <c r="C82" s="10" t="s">
        <v>134</v>
      </c>
      <c r="D82" s="60" t="s">
        <v>135</v>
      </c>
      <c r="E82" s="166">
        <v>7</v>
      </c>
      <c r="F82" s="605" t="s">
        <v>345</v>
      </c>
      <c r="G82" s="615">
        <v>7</v>
      </c>
      <c r="H82" s="604" t="s">
        <v>533</v>
      </c>
    </row>
    <row r="83" spans="1:8" ht="25.5" x14ac:dyDescent="0.2">
      <c r="A83" s="197" t="s">
        <v>127</v>
      </c>
      <c r="B83" s="12">
        <v>0.32291666666666669</v>
      </c>
      <c r="C83" s="9" t="s">
        <v>136</v>
      </c>
      <c r="D83" s="60" t="s">
        <v>137</v>
      </c>
      <c r="E83" s="166">
        <v>8</v>
      </c>
      <c r="F83" s="605" t="s">
        <v>344</v>
      </c>
      <c r="G83" s="615">
        <v>6</v>
      </c>
      <c r="H83" s="604" t="s">
        <v>533</v>
      </c>
    </row>
    <row r="84" spans="1:8" ht="36" x14ac:dyDescent="0.2">
      <c r="A84" s="196" t="s">
        <v>127</v>
      </c>
      <c r="B84" s="12">
        <v>0.32500000000000001</v>
      </c>
      <c r="C84" s="9" t="s">
        <v>138</v>
      </c>
      <c r="D84" s="554" t="s">
        <v>1203</v>
      </c>
      <c r="E84" s="166">
        <v>9</v>
      </c>
      <c r="F84" s="605" t="s">
        <v>1204</v>
      </c>
      <c r="G84" s="615">
        <v>5</v>
      </c>
      <c r="H84" s="604" t="s">
        <v>533</v>
      </c>
    </row>
    <row r="85" spans="1:8" ht="26.25" customHeight="1" x14ac:dyDescent="0.2">
      <c r="A85" s="197" t="s">
        <v>127</v>
      </c>
      <c r="B85" s="12">
        <v>0.32569444444444445</v>
      </c>
      <c r="C85" s="11" t="s">
        <v>138</v>
      </c>
      <c r="D85" s="317" t="s">
        <v>739</v>
      </c>
      <c r="E85" s="166">
        <v>10</v>
      </c>
      <c r="F85" s="605" t="s">
        <v>738</v>
      </c>
      <c r="G85" s="615">
        <v>4</v>
      </c>
      <c r="H85" s="604" t="s">
        <v>533</v>
      </c>
    </row>
    <row r="86" spans="1:8" ht="25.5" x14ac:dyDescent="0.2">
      <c r="A86" s="340" t="s">
        <v>127</v>
      </c>
      <c r="B86" s="338">
        <v>0.32916666666666666</v>
      </c>
      <c r="C86" s="337" t="s">
        <v>139</v>
      </c>
      <c r="D86" s="339" t="s">
        <v>140</v>
      </c>
      <c r="E86" s="166">
        <v>11</v>
      </c>
      <c r="F86" s="620" t="s">
        <v>343</v>
      </c>
      <c r="G86" s="615">
        <v>3</v>
      </c>
      <c r="H86" s="621" t="s">
        <v>533</v>
      </c>
    </row>
    <row r="87" spans="1:8" ht="24" x14ac:dyDescent="0.2">
      <c r="A87" s="340" t="s">
        <v>127</v>
      </c>
      <c r="B87" s="338">
        <v>0.3298611111111111</v>
      </c>
      <c r="C87" s="337" t="s">
        <v>139</v>
      </c>
      <c r="D87" s="339" t="s">
        <v>713</v>
      </c>
      <c r="E87" s="166">
        <v>12</v>
      </c>
      <c r="F87" s="620" t="s">
        <v>342</v>
      </c>
      <c r="G87" s="615">
        <v>2</v>
      </c>
      <c r="H87" s="621" t="s">
        <v>533</v>
      </c>
    </row>
    <row r="88" spans="1:8" ht="25.5" x14ac:dyDescent="0.2">
      <c r="A88" s="340" t="s">
        <v>127</v>
      </c>
      <c r="B88" s="338">
        <v>0.33333333333333331</v>
      </c>
      <c r="C88" s="337" t="s">
        <v>139</v>
      </c>
      <c r="D88" s="339" t="s">
        <v>141</v>
      </c>
      <c r="E88" s="166">
        <v>13</v>
      </c>
      <c r="F88" s="620" t="s">
        <v>341</v>
      </c>
      <c r="G88" s="615">
        <v>1</v>
      </c>
      <c r="H88" s="621" t="s">
        <v>533</v>
      </c>
    </row>
    <row r="89" spans="1:8" ht="26.25" thickBot="1" x14ac:dyDescent="0.25">
      <c r="A89" s="344" t="s">
        <v>127</v>
      </c>
      <c r="B89" s="341">
        <v>0.33402777777777781</v>
      </c>
      <c r="C89" s="342" t="s">
        <v>139</v>
      </c>
      <c r="D89" s="343" t="s">
        <v>1196</v>
      </c>
      <c r="E89" s="166">
        <v>14</v>
      </c>
      <c r="F89" s="622" t="s">
        <v>1199</v>
      </c>
      <c r="G89" s="618">
        <v>0</v>
      </c>
      <c r="H89" s="667" t="s">
        <v>533</v>
      </c>
    </row>
    <row r="90" spans="1:8" ht="25.5" x14ac:dyDescent="0.2">
      <c r="A90" s="666" t="s">
        <v>142</v>
      </c>
      <c r="B90" s="218">
        <v>0.29861177777777781</v>
      </c>
      <c r="C90" s="244" t="s">
        <v>143</v>
      </c>
      <c r="D90" s="245" t="s">
        <v>144</v>
      </c>
      <c r="E90" s="221">
        <v>1</v>
      </c>
      <c r="F90" s="623" t="s">
        <v>356</v>
      </c>
      <c r="G90" s="624">
        <v>13</v>
      </c>
      <c r="H90" s="625" t="s">
        <v>534</v>
      </c>
    </row>
    <row r="91" spans="1:8" ht="24" x14ac:dyDescent="0.2">
      <c r="A91" s="353" t="s">
        <v>142</v>
      </c>
      <c r="B91" s="7">
        <v>0.29930555555555555</v>
      </c>
      <c r="C91" s="13" t="s">
        <v>143</v>
      </c>
      <c r="D91" s="157" t="s">
        <v>1134</v>
      </c>
      <c r="E91" s="166">
        <v>2</v>
      </c>
      <c r="F91" s="626" t="s">
        <v>1135</v>
      </c>
      <c r="G91" s="615">
        <v>12</v>
      </c>
      <c r="H91" s="627" t="s">
        <v>534</v>
      </c>
    </row>
    <row r="92" spans="1:8" ht="25.5" x14ac:dyDescent="0.2">
      <c r="A92" s="198" t="s">
        <v>142</v>
      </c>
      <c r="B92" s="7">
        <v>0.30416733333333335</v>
      </c>
      <c r="C92" s="13" t="s">
        <v>145</v>
      </c>
      <c r="D92" s="157" t="s">
        <v>912</v>
      </c>
      <c r="E92" s="166">
        <v>3</v>
      </c>
      <c r="F92" s="626" t="s">
        <v>146</v>
      </c>
      <c r="G92" s="615">
        <v>11</v>
      </c>
      <c r="H92" s="627" t="s">
        <v>534</v>
      </c>
    </row>
    <row r="93" spans="1:8" ht="24" x14ac:dyDescent="0.2">
      <c r="A93" s="198" t="s">
        <v>142</v>
      </c>
      <c r="B93" s="46">
        <v>0.30555555555555552</v>
      </c>
      <c r="C93" s="48" t="s">
        <v>145</v>
      </c>
      <c r="D93" s="59" t="s">
        <v>147</v>
      </c>
      <c r="E93" s="165">
        <v>4</v>
      </c>
      <c r="F93" s="626" t="s">
        <v>147</v>
      </c>
      <c r="G93" s="615">
        <v>10</v>
      </c>
      <c r="H93" s="627" t="s">
        <v>534</v>
      </c>
    </row>
    <row r="94" spans="1:8" ht="25.5" x14ac:dyDescent="0.2">
      <c r="A94" s="198" t="s">
        <v>142</v>
      </c>
      <c r="B94" s="7">
        <v>0.3125006666666667</v>
      </c>
      <c r="C94" s="8" t="s">
        <v>125</v>
      </c>
      <c r="D94" s="59" t="s">
        <v>575</v>
      </c>
      <c r="E94" s="166">
        <v>5</v>
      </c>
      <c r="F94" s="626" t="s">
        <v>148</v>
      </c>
      <c r="G94" s="615">
        <v>9</v>
      </c>
      <c r="H94" s="627" t="s">
        <v>534</v>
      </c>
    </row>
    <row r="95" spans="1:8" ht="24" x14ac:dyDescent="0.2">
      <c r="A95" s="198" t="s">
        <v>142</v>
      </c>
      <c r="B95" s="7">
        <v>0.31597222222222221</v>
      </c>
      <c r="C95" s="8" t="s">
        <v>126</v>
      </c>
      <c r="D95" s="59" t="s">
        <v>576</v>
      </c>
      <c r="E95" s="165">
        <v>6</v>
      </c>
      <c r="F95" s="626" t="s">
        <v>578</v>
      </c>
      <c r="G95" s="615">
        <v>8</v>
      </c>
      <c r="H95" s="627" t="s">
        <v>534</v>
      </c>
    </row>
    <row r="96" spans="1:8" ht="15" x14ac:dyDescent="0.2">
      <c r="A96" s="198" t="s">
        <v>142</v>
      </c>
      <c r="B96" s="7">
        <v>0.31805622222222224</v>
      </c>
      <c r="C96" s="13" t="s">
        <v>126</v>
      </c>
      <c r="D96" s="59" t="s">
        <v>577</v>
      </c>
      <c r="E96" s="166">
        <v>7</v>
      </c>
      <c r="F96" s="605" t="s">
        <v>579</v>
      </c>
      <c r="G96" s="615">
        <v>7</v>
      </c>
      <c r="H96" s="627" t="s">
        <v>534</v>
      </c>
    </row>
    <row r="97" spans="1:8" ht="25.5" x14ac:dyDescent="0.2">
      <c r="A97" s="353" t="s">
        <v>142</v>
      </c>
      <c r="B97" s="7">
        <v>0.31944444444444448</v>
      </c>
      <c r="C97" s="13" t="s">
        <v>126</v>
      </c>
      <c r="D97" s="157" t="s">
        <v>755</v>
      </c>
      <c r="E97" s="166">
        <v>8</v>
      </c>
      <c r="F97" s="605" t="s">
        <v>753</v>
      </c>
      <c r="G97" s="615">
        <v>6</v>
      </c>
      <c r="H97" s="627" t="s">
        <v>534</v>
      </c>
    </row>
    <row r="98" spans="1:8" ht="25.5" x14ac:dyDescent="0.2">
      <c r="A98" s="198" t="s">
        <v>142</v>
      </c>
      <c r="B98" s="7">
        <v>0.32152844444444445</v>
      </c>
      <c r="C98" s="13" t="s">
        <v>149</v>
      </c>
      <c r="D98" s="61" t="s">
        <v>150</v>
      </c>
      <c r="E98" s="166">
        <v>9</v>
      </c>
      <c r="F98" s="605" t="s">
        <v>355</v>
      </c>
      <c r="G98" s="615">
        <v>5</v>
      </c>
      <c r="H98" s="627" t="s">
        <v>534</v>
      </c>
    </row>
    <row r="99" spans="1:8" ht="15" x14ac:dyDescent="0.2">
      <c r="A99" s="198" t="s">
        <v>142</v>
      </c>
      <c r="B99" s="7">
        <v>0.3256951111111111</v>
      </c>
      <c r="C99" s="13" t="s">
        <v>151</v>
      </c>
      <c r="D99" s="61" t="s">
        <v>152</v>
      </c>
      <c r="E99" s="166">
        <v>10</v>
      </c>
      <c r="F99" s="605" t="s">
        <v>354</v>
      </c>
      <c r="G99" s="615">
        <v>4</v>
      </c>
      <c r="H99" s="627" t="s">
        <v>534</v>
      </c>
    </row>
    <row r="100" spans="1:8" ht="24" x14ac:dyDescent="0.2">
      <c r="A100" s="198" t="s">
        <v>142</v>
      </c>
      <c r="B100" s="7">
        <v>0.32708400000000004</v>
      </c>
      <c r="C100" s="13" t="s">
        <v>151</v>
      </c>
      <c r="D100" s="61" t="s">
        <v>153</v>
      </c>
      <c r="E100" s="166">
        <v>11</v>
      </c>
      <c r="F100" s="605" t="s">
        <v>353</v>
      </c>
      <c r="G100" s="615">
        <v>3</v>
      </c>
      <c r="H100" s="627" t="s">
        <v>534</v>
      </c>
    </row>
    <row r="101" spans="1:8" ht="25.5" x14ac:dyDescent="0.2">
      <c r="A101" s="198" t="s">
        <v>142</v>
      </c>
      <c r="B101" s="7">
        <v>0.32847288888888887</v>
      </c>
      <c r="C101" s="13" t="s">
        <v>151</v>
      </c>
      <c r="D101" s="157" t="s">
        <v>754</v>
      </c>
      <c r="E101" s="166">
        <v>12</v>
      </c>
      <c r="F101" s="605" t="s">
        <v>352</v>
      </c>
      <c r="G101" s="615">
        <v>2</v>
      </c>
      <c r="H101" s="627" t="s">
        <v>534</v>
      </c>
    </row>
    <row r="102" spans="1:8" ht="24.75" thickBot="1" x14ac:dyDescent="0.25">
      <c r="A102" s="344" t="s">
        <v>142</v>
      </c>
      <c r="B102" s="341">
        <v>0.33125066666666664</v>
      </c>
      <c r="C102" s="345" t="s">
        <v>740</v>
      </c>
      <c r="D102" s="346" t="s">
        <v>154</v>
      </c>
      <c r="E102" s="165">
        <v>13</v>
      </c>
      <c r="F102" s="622" t="s">
        <v>351</v>
      </c>
      <c r="G102" s="618">
        <v>1</v>
      </c>
      <c r="H102" s="667" t="s">
        <v>534</v>
      </c>
    </row>
    <row r="103" spans="1:8" ht="25.5" x14ac:dyDescent="0.2">
      <c r="A103" s="666" t="s">
        <v>155</v>
      </c>
      <c r="B103" s="218">
        <v>0.28819444444444448</v>
      </c>
      <c r="C103" s="244" t="s">
        <v>156</v>
      </c>
      <c r="D103" s="246" t="s">
        <v>904</v>
      </c>
      <c r="E103" s="221">
        <v>1</v>
      </c>
      <c r="F103" s="628" t="s">
        <v>367</v>
      </c>
      <c r="G103" s="600">
        <v>15</v>
      </c>
      <c r="H103" s="625" t="s">
        <v>535</v>
      </c>
    </row>
    <row r="104" spans="1:8" ht="15" x14ac:dyDescent="0.2">
      <c r="A104" s="197" t="s">
        <v>155</v>
      </c>
      <c r="B104" s="7">
        <v>0.29097222222222224</v>
      </c>
      <c r="C104" s="48" t="s">
        <v>157</v>
      </c>
      <c r="D104" s="59" t="s">
        <v>297</v>
      </c>
      <c r="E104" s="166">
        <v>2</v>
      </c>
      <c r="F104" s="629" t="s">
        <v>366</v>
      </c>
      <c r="G104" s="603">
        <v>14</v>
      </c>
      <c r="H104" s="627" t="s">
        <v>535</v>
      </c>
    </row>
    <row r="105" spans="1:8" ht="24" x14ac:dyDescent="0.2">
      <c r="A105" s="197" t="s">
        <v>155</v>
      </c>
      <c r="B105" s="7">
        <v>0.29722222222222222</v>
      </c>
      <c r="C105" s="48" t="s">
        <v>158</v>
      </c>
      <c r="D105" s="157" t="s">
        <v>930</v>
      </c>
      <c r="E105" s="166">
        <v>3</v>
      </c>
      <c r="F105" s="629" t="s">
        <v>365</v>
      </c>
      <c r="G105" s="603">
        <v>13</v>
      </c>
      <c r="H105" s="627" t="s">
        <v>535</v>
      </c>
    </row>
    <row r="106" spans="1:8" ht="25.5" x14ac:dyDescent="0.2">
      <c r="A106" s="197" t="s">
        <v>155</v>
      </c>
      <c r="B106" s="7">
        <v>0.30208333333333331</v>
      </c>
      <c r="C106" s="48" t="s">
        <v>158</v>
      </c>
      <c r="D106" s="59" t="s">
        <v>298</v>
      </c>
      <c r="E106" s="166">
        <v>4</v>
      </c>
      <c r="F106" s="629" t="s">
        <v>364</v>
      </c>
      <c r="G106" s="603">
        <v>12</v>
      </c>
      <c r="H106" s="627" t="s">
        <v>535</v>
      </c>
    </row>
    <row r="107" spans="1:8" ht="25.5" x14ac:dyDescent="0.2">
      <c r="A107" s="197" t="s">
        <v>155</v>
      </c>
      <c r="B107" s="7">
        <v>0.30624999999999997</v>
      </c>
      <c r="C107" s="14" t="s">
        <v>159</v>
      </c>
      <c r="D107" s="558" t="s">
        <v>931</v>
      </c>
      <c r="E107" s="166">
        <v>5</v>
      </c>
      <c r="F107" s="629" t="s">
        <v>363</v>
      </c>
      <c r="G107" s="603">
        <v>11</v>
      </c>
      <c r="H107" s="627" t="s">
        <v>535</v>
      </c>
    </row>
    <row r="108" spans="1:8" ht="25.5" x14ac:dyDescent="0.2">
      <c r="A108" s="197" t="s">
        <v>155</v>
      </c>
      <c r="B108" s="7">
        <v>0.30972222222222223</v>
      </c>
      <c r="C108" s="14" t="s">
        <v>159</v>
      </c>
      <c r="D108" s="62" t="s">
        <v>160</v>
      </c>
      <c r="E108" s="166">
        <v>6</v>
      </c>
      <c r="F108" s="629" t="s">
        <v>362</v>
      </c>
      <c r="G108" s="603">
        <v>10</v>
      </c>
      <c r="H108" s="627" t="s">
        <v>535</v>
      </c>
    </row>
    <row r="109" spans="1:8" ht="25.5" x14ac:dyDescent="0.2">
      <c r="A109" s="197" t="s">
        <v>155</v>
      </c>
      <c r="B109" s="7">
        <v>0.31388888888888888</v>
      </c>
      <c r="C109" s="15" t="s">
        <v>161</v>
      </c>
      <c r="D109" s="455" t="s">
        <v>932</v>
      </c>
      <c r="E109" s="166">
        <v>7</v>
      </c>
      <c r="F109" s="629" t="s">
        <v>361</v>
      </c>
      <c r="G109" s="603">
        <v>9</v>
      </c>
      <c r="H109" s="627" t="s">
        <v>535</v>
      </c>
    </row>
    <row r="110" spans="1:8" ht="25.5" x14ac:dyDescent="0.2">
      <c r="A110" s="197" t="s">
        <v>155</v>
      </c>
      <c r="B110" s="7">
        <v>0.31527777777777777</v>
      </c>
      <c r="C110" s="15" t="s">
        <v>161</v>
      </c>
      <c r="D110" s="86" t="s">
        <v>288</v>
      </c>
      <c r="E110" s="166">
        <v>8</v>
      </c>
      <c r="F110" s="629" t="s">
        <v>360</v>
      </c>
      <c r="G110" s="603">
        <v>8</v>
      </c>
      <c r="H110" s="627" t="s">
        <v>535</v>
      </c>
    </row>
    <row r="111" spans="1:8" ht="25.5" x14ac:dyDescent="0.2">
      <c r="A111" s="197" t="s">
        <v>155</v>
      </c>
      <c r="B111" s="7">
        <v>0.31736111111111115</v>
      </c>
      <c r="C111" s="49" t="s">
        <v>162</v>
      </c>
      <c r="D111" s="455" t="s">
        <v>933</v>
      </c>
      <c r="E111" s="166">
        <v>9</v>
      </c>
      <c r="F111" s="629" t="s">
        <v>359</v>
      </c>
      <c r="G111" s="603">
        <v>7</v>
      </c>
      <c r="H111" s="627" t="s">
        <v>535</v>
      </c>
    </row>
    <row r="112" spans="1:8" ht="25.5" x14ac:dyDescent="0.2">
      <c r="A112" s="197" t="s">
        <v>155</v>
      </c>
      <c r="B112" s="7">
        <v>0.31805555555555554</v>
      </c>
      <c r="C112" s="15" t="s">
        <v>162</v>
      </c>
      <c r="D112" s="455" t="s">
        <v>934</v>
      </c>
      <c r="E112" s="166">
        <v>10</v>
      </c>
      <c r="F112" s="629" t="s">
        <v>358</v>
      </c>
      <c r="G112" s="603">
        <v>6</v>
      </c>
      <c r="H112" s="627" t="s">
        <v>535</v>
      </c>
    </row>
    <row r="113" spans="1:8" ht="25.5" x14ac:dyDescent="0.2">
      <c r="A113" s="197" t="s">
        <v>155</v>
      </c>
      <c r="B113" s="7">
        <v>0.32083333333333336</v>
      </c>
      <c r="C113" s="15" t="s">
        <v>163</v>
      </c>
      <c r="D113" s="455" t="s">
        <v>935</v>
      </c>
      <c r="E113" s="166">
        <v>11</v>
      </c>
      <c r="F113" s="629" t="s">
        <v>913</v>
      </c>
      <c r="G113" s="603">
        <v>5</v>
      </c>
      <c r="H113" s="627" t="s">
        <v>535</v>
      </c>
    </row>
    <row r="114" spans="1:8" ht="24" x14ac:dyDescent="0.2">
      <c r="A114" s="197" t="s">
        <v>155</v>
      </c>
      <c r="B114" s="7">
        <v>0.32291666666666669</v>
      </c>
      <c r="C114" s="15" t="s">
        <v>163</v>
      </c>
      <c r="D114" s="455" t="s">
        <v>1002</v>
      </c>
      <c r="E114" s="166">
        <v>12</v>
      </c>
      <c r="F114" s="629" t="s">
        <v>357</v>
      </c>
      <c r="G114" s="603">
        <v>4</v>
      </c>
      <c r="H114" s="627" t="s">
        <v>535</v>
      </c>
    </row>
    <row r="115" spans="1:8" ht="25.5" x14ac:dyDescent="0.2">
      <c r="A115" s="197" t="s">
        <v>155</v>
      </c>
      <c r="B115" s="7">
        <v>0.32430555555555557</v>
      </c>
      <c r="C115" s="15" t="s">
        <v>164</v>
      </c>
      <c r="D115" s="455" t="s">
        <v>936</v>
      </c>
      <c r="E115" s="166">
        <v>13</v>
      </c>
      <c r="F115" s="629" t="s">
        <v>345</v>
      </c>
      <c r="G115" s="603">
        <v>3</v>
      </c>
      <c r="H115" s="627" t="s">
        <v>535</v>
      </c>
    </row>
    <row r="116" spans="1:8" ht="25.5" x14ac:dyDescent="0.2">
      <c r="A116" s="697" t="s">
        <v>155</v>
      </c>
      <c r="B116" s="7">
        <v>0.32777777777777778</v>
      </c>
      <c r="C116" s="552" t="s">
        <v>165</v>
      </c>
      <c r="D116" s="322" t="s">
        <v>937</v>
      </c>
      <c r="E116" s="166">
        <v>14</v>
      </c>
      <c r="F116" s="629" t="s">
        <v>963</v>
      </c>
      <c r="G116" s="603">
        <v>2</v>
      </c>
      <c r="H116" s="627" t="s">
        <v>535</v>
      </c>
    </row>
    <row r="117" spans="1:8" ht="15.75" thickBot="1" x14ac:dyDescent="0.25">
      <c r="A117" s="743"/>
      <c r="B117" s="739"/>
      <c r="C117" s="740"/>
      <c r="D117" s="741"/>
      <c r="E117" s="742"/>
      <c r="F117" s="736" t="s">
        <v>1099</v>
      </c>
      <c r="G117" s="637">
        <v>1</v>
      </c>
      <c r="H117" s="667" t="s">
        <v>535</v>
      </c>
    </row>
    <row r="118" spans="1:8" ht="25.5" x14ac:dyDescent="0.2">
      <c r="A118" s="666" t="s">
        <v>166</v>
      </c>
      <c r="B118" s="498">
        <v>0.28819444444444448</v>
      </c>
      <c r="C118" s="737" t="s">
        <v>167</v>
      </c>
      <c r="D118" s="738" t="s">
        <v>168</v>
      </c>
      <c r="E118" s="501">
        <v>1</v>
      </c>
      <c r="F118" s="608" t="s">
        <v>428</v>
      </c>
      <c r="G118" s="600">
        <v>10</v>
      </c>
      <c r="H118" s="601" t="s">
        <v>536</v>
      </c>
    </row>
    <row r="119" spans="1:8" ht="25.5" x14ac:dyDescent="0.2">
      <c r="A119" s="197" t="s">
        <v>166</v>
      </c>
      <c r="B119" s="7">
        <v>0.29305555555555557</v>
      </c>
      <c r="C119" s="17" t="s">
        <v>169</v>
      </c>
      <c r="D119" s="483" t="s">
        <v>924</v>
      </c>
      <c r="E119" s="166">
        <v>2</v>
      </c>
      <c r="F119" s="605" t="s">
        <v>427</v>
      </c>
      <c r="G119" s="603">
        <v>9</v>
      </c>
      <c r="H119" s="604" t="s">
        <v>536</v>
      </c>
    </row>
    <row r="120" spans="1:8" ht="38.25" x14ac:dyDescent="0.2">
      <c r="A120" s="197" t="s">
        <v>166</v>
      </c>
      <c r="B120" s="7">
        <v>0.29722222222222222</v>
      </c>
      <c r="C120" s="17" t="s">
        <v>170</v>
      </c>
      <c r="D120" s="483" t="s">
        <v>847</v>
      </c>
      <c r="E120" s="166">
        <v>3</v>
      </c>
      <c r="F120" s="605" t="s">
        <v>426</v>
      </c>
      <c r="G120" s="603">
        <v>8</v>
      </c>
      <c r="H120" s="604" t="s">
        <v>536</v>
      </c>
    </row>
    <row r="121" spans="1:8" ht="25.5" x14ac:dyDescent="0.2">
      <c r="A121" s="197" t="s">
        <v>166</v>
      </c>
      <c r="B121" s="7">
        <v>0.29930555555555555</v>
      </c>
      <c r="C121" s="17" t="s">
        <v>170</v>
      </c>
      <c r="D121" s="64" t="s">
        <v>171</v>
      </c>
      <c r="E121" s="166">
        <v>4</v>
      </c>
      <c r="F121" s="605" t="s">
        <v>425</v>
      </c>
      <c r="G121" s="603">
        <v>7</v>
      </c>
      <c r="H121" s="604" t="s">
        <v>536</v>
      </c>
    </row>
    <row r="122" spans="1:8" ht="25.5" x14ac:dyDescent="0.2">
      <c r="A122" s="197" t="s">
        <v>166</v>
      </c>
      <c r="B122" s="7">
        <v>0.3034722222222222</v>
      </c>
      <c r="C122" s="17" t="s">
        <v>172</v>
      </c>
      <c r="D122" s="483" t="s">
        <v>925</v>
      </c>
      <c r="E122" s="166">
        <v>5</v>
      </c>
      <c r="F122" s="605" t="s">
        <v>424</v>
      </c>
      <c r="G122" s="603">
        <v>6</v>
      </c>
      <c r="H122" s="604" t="s">
        <v>536</v>
      </c>
    </row>
    <row r="123" spans="1:8" ht="25.5" x14ac:dyDescent="0.2">
      <c r="A123" s="197" t="s">
        <v>166</v>
      </c>
      <c r="B123" s="7">
        <v>0.30694444444444441</v>
      </c>
      <c r="C123" s="17" t="s">
        <v>173</v>
      </c>
      <c r="D123" s="483" t="s">
        <v>914</v>
      </c>
      <c r="E123" s="166">
        <v>6</v>
      </c>
      <c r="F123" s="605" t="s">
        <v>423</v>
      </c>
      <c r="G123" s="603">
        <v>5</v>
      </c>
      <c r="H123" s="604" t="s">
        <v>536</v>
      </c>
    </row>
    <row r="124" spans="1:8" ht="25.5" x14ac:dyDescent="0.2">
      <c r="A124" s="196" t="s">
        <v>166</v>
      </c>
      <c r="B124" s="7">
        <v>0.30902777777777779</v>
      </c>
      <c r="C124" s="17" t="s">
        <v>173</v>
      </c>
      <c r="D124" s="483" t="s">
        <v>1052</v>
      </c>
      <c r="E124" s="166">
        <v>7</v>
      </c>
      <c r="F124" s="605" t="s">
        <v>1050</v>
      </c>
      <c r="G124" s="603">
        <v>4</v>
      </c>
      <c r="H124" s="604" t="s">
        <v>536</v>
      </c>
    </row>
    <row r="125" spans="1:8" ht="38.25" x14ac:dyDescent="0.2">
      <c r="A125" s="196" t="s">
        <v>166</v>
      </c>
      <c r="B125" s="7">
        <v>0.31388888888888888</v>
      </c>
      <c r="C125" s="17" t="s">
        <v>921</v>
      </c>
      <c r="D125" s="555" t="s">
        <v>922</v>
      </c>
      <c r="E125" s="199">
        <v>8</v>
      </c>
      <c r="F125" s="605" t="s">
        <v>923</v>
      </c>
      <c r="G125" s="603">
        <v>3</v>
      </c>
      <c r="H125" s="604" t="s">
        <v>536</v>
      </c>
    </row>
    <row r="126" spans="1:8" ht="25.5" x14ac:dyDescent="0.2">
      <c r="A126" s="197" t="s">
        <v>166</v>
      </c>
      <c r="B126" s="7">
        <v>0.31736111111111115</v>
      </c>
      <c r="C126" s="17" t="s">
        <v>174</v>
      </c>
      <c r="D126" s="483" t="s">
        <v>926</v>
      </c>
      <c r="E126" s="166">
        <v>9</v>
      </c>
      <c r="F126" s="605" t="s">
        <v>422</v>
      </c>
      <c r="G126" s="603">
        <v>2</v>
      </c>
      <c r="H126" s="604" t="s">
        <v>536</v>
      </c>
    </row>
    <row r="127" spans="1:8" ht="39" thickBot="1" x14ac:dyDescent="0.25">
      <c r="A127" s="223" t="s">
        <v>166</v>
      </c>
      <c r="B127" s="224">
        <v>0.31944444444444448</v>
      </c>
      <c r="C127" s="247" t="s">
        <v>174</v>
      </c>
      <c r="D127" s="248" t="s">
        <v>175</v>
      </c>
      <c r="E127" s="227">
        <v>10</v>
      </c>
      <c r="F127" s="606" t="s">
        <v>421</v>
      </c>
      <c r="G127" s="607">
        <v>1</v>
      </c>
      <c r="H127" s="667" t="s">
        <v>536</v>
      </c>
    </row>
    <row r="128" spans="1:8" ht="38.25" x14ac:dyDescent="0.2">
      <c r="A128" s="666" t="s">
        <v>176</v>
      </c>
      <c r="B128" s="218">
        <v>0.2986111111111111</v>
      </c>
      <c r="C128" s="249" t="s">
        <v>177</v>
      </c>
      <c r="D128" s="250" t="s">
        <v>635</v>
      </c>
      <c r="E128" s="221">
        <v>1</v>
      </c>
      <c r="F128" s="608" t="s">
        <v>634</v>
      </c>
      <c r="G128" s="600">
        <v>5</v>
      </c>
      <c r="H128" s="601" t="s">
        <v>537</v>
      </c>
    </row>
    <row r="129" spans="1:8" ht="38.25" x14ac:dyDescent="0.2">
      <c r="A129" s="197" t="s">
        <v>176</v>
      </c>
      <c r="B129" s="7">
        <v>0.30138888888888887</v>
      </c>
      <c r="C129" s="18" t="s">
        <v>178</v>
      </c>
      <c r="D129" s="65" t="s">
        <v>179</v>
      </c>
      <c r="E129" s="166">
        <v>2</v>
      </c>
      <c r="F129" s="605" t="s">
        <v>432</v>
      </c>
      <c r="G129" s="603">
        <v>4</v>
      </c>
      <c r="H129" s="604" t="s">
        <v>537</v>
      </c>
    </row>
    <row r="130" spans="1:8" ht="25.5" x14ac:dyDescent="0.2">
      <c r="A130" s="197" t="s">
        <v>176</v>
      </c>
      <c r="B130" s="7">
        <v>0.30416666666666664</v>
      </c>
      <c r="C130" s="18" t="s">
        <v>180</v>
      </c>
      <c r="D130" s="65" t="s">
        <v>181</v>
      </c>
      <c r="E130" s="166">
        <v>3</v>
      </c>
      <c r="F130" s="605" t="s">
        <v>431</v>
      </c>
      <c r="G130" s="603">
        <v>3</v>
      </c>
      <c r="H130" s="604" t="s">
        <v>537</v>
      </c>
    </row>
    <row r="131" spans="1:8" ht="25.5" x14ac:dyDescent="0.2">
      <c r="A131" s="197" t="s">
        <v>176</v>
      </c>
      <c r="B131" s="7">
        <v>0.30833333333333335</v>
      </c>
      <c r="C131" s="18" t="s">
        <v>182</v>
      </c>
      <c r="D131" s="65" t="s">
        <v>183</v>
      </c>
      <c r="E131" s="166">
        <v>4</v>
      </c>
      <c r="F131" s="605" t="s">
        <v>430</v>
      </c>
      <c r="G131" s="603">
        <v>2</v>
      </c>
      <c r="H131" s="604" t="s">
        <v>537</v>
      </c>
    </row>
    <row r="132" spans="1:8" ht="39" thickBot="1" x14ac:dyDescent="0.25">
      <c r="A132" s="223" t="s">
        <v>176</v>
      </c>
      <c r="B132" s="224">
        <v>0.31111111111111112</v>
      </c>
      <c r="C132" s="251" t="s">
        <v>182</v>
      </c>
      <c r="D132" s="252" t="s">
        <v>184</v>
      </c>
      <c r="E132" s="227">
        <v>5</v>
      </c>
      <c r="F132" s="630" t="s">
        <v>429</v>
      </c>
      <c r="G132" s="631">
        <v>1</v>
      </c>
      <c r="H132" s="667" t="s">
        <v>537</v>
      </c>
    </row>
    <row r="133" spans="1:8" ht="25.5" x14ac:dyDescent="0.2">
      <c r="A133" s="666" t="s">
        <v>819</v>
      </c>
      <c r="B133" s="218">
        <v>0.30555555555555552</v>
      </c>
      <c r="C133" s="253" t="s">
        <v>174</v>
      </c>
      <c r="D133" s="254" t="s">
        <v>820</v>
      </c>
      <c r="E133" s="221">
        <v>1</v>
      </c>
      <c r="F133" s="608" t="s">
        <v>832</v>
      </c>
      <c r="G133" s="600">
        <v>10</v>
      </c>
      <c r="H133" s="601" t="s">
        <v>834</v>
      </c>
    </row>
    <row r="134" spans="1:8" ht="30" customHeight="1" x14ac:dyDescent="0.2">
      <c r="A134" s="196" t="s">
        <v>819</v>
      </c>
      <c r="B134" s="46">
        <v>0.30833333333333335</v>
      </c>
      <c r="C134" s="454" t="s">
        <v>632</v>
      </c>
      <c r="D134" s="114" t="s">
        <v>821</v>
      </c>
      <c r="E134" s="199">
        <v>2</v>
      </c>
      <c r="F134" s="605" t="s">
        <v>831</v>
      </c>
      <c r="G134" s="603">
        <v>9</v>
      </c>
      <c r="H134" s="604" t="s">
        <v>834</v>
      </c>
    </row>
    <row r="135" spans="1:8" ht="30" customHeight="1" x14ac:dyDescent="0.2">
      <c r="A135" s="196" t="s">
        <v>819</v>
      </c>
      <c r="B135" s="46">
        <v>0.31111111111111112</v>
      </c>
      <c r="C135" s="454" t="s">
        <v>632</v>
      </c>
      <c r="D135" s="114" t="s">
        <v>822</v>
      </c>
      <c r="E135" s="199">
        <v>3</v>
      </c>
      <c r="F135" s="632" t="s">
        <v>938</v>
      </c>
      <c r="G135" s="633">
        <v>8</v>
      </c>
      <c r="H135" s="634" t="s">
        <v>834</v>
      </c>
    </row>
    <row r="136" spans="1:8" ht="30" customHeight="1" x14ac:dyDescent="0.2">
      <c r="A136" s="196" t="s">
        <v>819</v>
      </c>
      <c r="B136" s="46">
        <v>0.31180555555555556</v>
      </c>
      <c r="C136" s="454" t="s">
        <v>632</v>
      </c>
      <c r="D136" s="114" t="s">
        <v>1105</v>
      </c>
      <c r="E136" s="199">
        <v>4</v>
      </c>
      <c r="F136" s="605" t="s">
        <v>1106</v>
      </c>
      <c r="G136" s="603">
        <v>7</v>
      </c>
      <c r="H136" s="604" t="s">
        <v>834</v>
      </c>
    </row>
    <row r="137" spans="1:8" ht="30" customHeight="1" x14ac:dyDescent="0.2">
      <c r="A137" s="196" t="s">
        <v>819</v>
      </c>
      <c r="B137" s="46">
        <v>0.31458333333333333</v>
      </c>
      <c r="C137" s="454" t="s">
        <v>823</v>
      </c>
      <c r="D137" s="114" t="s">
        <v>824</v>
      </c>
      <c r="E137" s="199">
        <v>5</v>
      </c>
      <c r="F137" s="605" t="s">
        <v>830</v>
      </c>
      <c r="G137" s="603">
        <v>6</v>
      </c>
      <c r="H137" s="604" t="s">
        <v>834</v>
      </c>
    </row>
    <row r="138" spans="1:8" ht="30" customHeight="1" x14ac:dyDescent="0.2">
      <c r="A138" s="196" t="s">
        <v>819</v>
      </c>
      <c r="B138" s="46">
        <v>0.31805555555555554</v>
      </c>
      <c r="C138" s="454" t="s">
        <v>585</v>
      </c>
      <c r="D138" s="455" t="s">
        <v>825</v>
      </c>
      <c r="E138" s="199">
        <v>6</v>
      </c>
      <c r="F138" s="605" t="s">
        <v>829</v>
      </c>
      <c r="G138" s="603">
        <v>5</v>
      </c>
      <c r="H138" s="604" t="s">
        <v>834</v>
      </c>
    </row>
    <row r="139" spans="1:8" ht="30" customHeight="1" x14ac:dyDescent="0.2">
      <c r="A139" s="196" t="s">
        <v>819</v>
      </c>
      <c r="B139" s="46">
        <v>0.31944444444444448</v>
      </c>
      <c r="C139" s="454" t="s">
        <v>585</v>
      </c>
      <c r="D139" s="103" t="s">
        <v>826</v>
      </c>
      <c r="E139" s="199">
        <v>7</v>
      </c>
      <c r="F139" s="605" t="s">
        <v>828</v>
      </c>
      <c r="G139" s="603">
        <v>4</v>
      </c>
      <c r="H139" s="604" t="s">
        <v>834</v>
      </c>
    </row>
    <row r="140" spans="1:8" ht="30" customHeight="1" x14ac:dyDescent="0.2">
      <c r="A140" s="196" t="s">
        <v>819</v>
      </c>
      <c r="B140" s="46">
        <v>0.32083333333333336</v>
      </c>
      <c r="C140" s="454" t="s">
        <v>585</v>
      </c>
      <c r="D140" s="103" t="s">
        <v>905</v>
      </c>
      <c r="E140" s="199">
        <v>8</v>
      </c>
      <c r="F140" s="635" t="s">
        <v>906</v>
      </c>
      <c r="G140" s="603">
        <v>3</v>
      </c>
      <c r="H140" s="604" t="s">
        <v>834</v>
      </c>
    </row>
    <row r="141" spans="1:8" ht="30" customHeight="1" x14ac:dyDescent="0.2">
      <c r="A141" s="714" t="s">
        <v>819</v>
      </c>
      <c r="B141" s="715">
        <v>0.32361111111111113</v>
      </c>
      <c r="C141" s="716" t="s">
        <v>827</v>
      </c>
      <c r="D141" s="717" t="s">
        <v>845</v>
      </c>
      <c r="E141" s="718">
        <v>9</v>
      </c>
      <c r="F141" s="630" t="s">
        <v>846</v>
      </c>
      <c r="G141" s="631">
        <v>2</v>
      </c>
      <c r="H141" s="604" t="s">
        <v>834</v>
      </c>
    </row>
    <row r="142" spans="1:8" ht="39" thickBot="1" x14ac:dyDescent="0.25">
      <c r="A142" s="721" t="s">
        <v>819</v>
      </c>
      <c r="B142" s="341">
        <v>0.32500000000000001</v>
      </c>
      <c r="C142" s="722" t="s">
        <v>827</v>
      </c>
      <c r="D142" s="481" t="s">
        <v>1072</v>
      </c>
      <c r="E142" s="482">
        <v>10</v>
      </c>
      <c r="F142" s="606" t="s">
        <v>1073</v>
      </c>
      <c r="G142" s="607">
        <v>1</v>
      </c>
      <c r="H142" s="316" t="s">
        <v>833</v>
      </c>
    </row>
    <row r="143" spans="1:8" ht="30" customHeight="1" x14ac:dyDescent="0.2">
      <c r="A143" s="666" t="s">
        <v>189</v>
      </c>
      <c r="B143" s="498">
        <v>0.28472222222222221</v>
      </c>
      <c r="C143" s="719" t="s">
        <v>190</v>
      </c>
      <c r="D143" s="720" t="s">
        <v>191</v>
      </c>
      <c r="E143" s="501">
        <v>1</v>
      </c>
      <c r="F143" s="636" t="s">
        <v>441</v>
      </c>
      <c r="G143" s="637">
        <v>11</v>
      </c>
      <c r="H143" s="638" t="s">
        <v>538</v>
      </c>
    </row>
    <row r="144" spans="1:8" ht="30" customHeight="1" x14ac:dyDescent="0.2">
      <c r="A144" s="197" t="s">
        <v>189</v>
      </c>
      <c r="B144" s="477">
        <v>0.29375000000000001</v>
      </c>
      <c r="C144" s="478" t="s">
        <v>841</v>
      </c>
      <c r="D144" s="479" t="s">
        <v>842</v>
      </c>
      <c r="E144" s="480">
        <v>2</v>
      </c>
      <c r="F144" s="636" t="s">
        <v>843</v>
      </c>
      <c r="G144" s="637">
        <v>10</v>
      </c>
      <c r="H144" s="639" t="s">
        <v>538</v>
      </c>
    </row>
    <row r="145" spans="1:8" ht="30" customHeight="1" x14ac:dyDescent="0.2">
      <c r="A145" s="196" t="s">
        <v>189</v>
      </c>
      <c r="B145" s="477">
        <v>0.2951388888888889</v>
      </c>
      <c r="C145" s="478" t="s">
        <v>192</v>
      </c>
      <c r="D145" s="479" t="s">
        <v>1003</v>
      </c>
      <c r="E145" s="480">
        <v>3</v>
      </c>
      <c r="F145" s="636" t="s">
        <v>1004</v>
      </c>
      <c r="G145" s="637">
        <v>9</v>
      </c>
      <c r="H145" s="639" t="s">
        <v>538</v>
      </c>
    </row>
    <row r="146" spans="1:8" ht="30" customHeight="1" x14ac:dyDescent="0.2">
      <c r="A146" s="197" t="s">
        <v>189</v>
      </c>
      <c r="B146" s="7">
        <v>0.29930555555555555</v>
      </c>
      <c r="C146" s="20" t="s">
        <v>192</v>
      </c>
      <c r="D146" s="114" t="s">
        <v>1001</v>
      </c>
      <c r="E146" s="166">
        <v>4</v>
      </c>
      <c r="F146" s="605" t="s">
        <v>751</v>
      </c>
      <c r="G146" s="603">
        <v>8</v>
      </c>
      <c r="H146" s="604" t="s">
        <v>538</v>
      </c>
    </row>
    <row r="147" spans="1:8" ht="30" customHeight="1" x14ac:dyDescent="0.2">
      <c r="A147" s="197" t="s">
        <v>189</v>
      </c>
      <c r="B147" s="7">
        <v>0.30416666666666664</v>
      </c>
      <c r="C147" s="20" t="s">
        <v>193</v>
      </c>
      <c r="D147" s="66" t="s">
        <v>194</v>
      </c>
      <c r="E147" s="166">
        <v>5</v>
      </c>
      <c r="F147" s="605" t="s">
        <v>440</v>
      </c>
      <c r="G147" s="603">
        <v>7</v>
      </c>
      <c r="H147" s="604" t="s">
        <v>538</v>
      </c>
    </row>
    <row r="148" spans="1:8" ht="30" customHeight="1" x14ac:dyDescent="0.2">
      <c r="A148" s="197" t="s">
        <v>189</v>
      </c>
      <c r="B148" s="7">
        <v>0.30555555555555552</v>
      </c>
      <c r="C148" s="20" t="s">
        <v>193</v>
      </c>
      <c r="D148" s="66" t="s">
        <v>195</v>
      </c>
      <c r="E148" s="166">
        <v>6</v>
      </c>
      <c r="F148" s="605" t="s">
        <v>439</v>
      </c>
      <c r="G148" s="603">
        <v>6</v>
      </c>
      <c r="H148" s="604" t="s">
        <v>538</v>
      </c>
    </row>
    <row r="149" spans="1:8" ht="30" customHeight="1" x14ac:dyDescent="0.2">
      <c r="A149" s="197" t="s">
        <v>189</v>
      </c>
      <c r="B149" s="7">
        <v>0.30694444444444441</v>
      </c>
      <c r="C149" s="20" t="s">
        <v>193</v>
      </c>
      <c r="D149" s="114" t="s">
        <v>752</v>
      </c>
      <c r="E149" s="166">
        <v>7</v>
      </c>
      <c r="F149" s="605" t="s">
        <v>438</v>
      </c>
      <c r="G149" s="603">
        <v>5</v>
      </c>
      <c r="H149" s="604" t="s">
        <v>538</v>
      </c>
    </row>
    <row r="150" spans="1:8" ht="30" customHeight="1" x14ac:dyDescent="0.2">
      <c r="A150" s="196" t="s">
        <v>189</v>
      </c>
      <c r="B150" s="7">
        <v>0.31041666666666667</v>
      </c>
      <c r="C150" s="20" t="s">
        <v>196</v>
      </c>
      <c r="D150" s="114" t="s">
        <v>1107</v>
      </c>
      <c r="E150" s="166">
        <v>8</v>
      </c>
      <c r="F150" s="605" t="s">
        <v>1027</v>
      </c>
      <c r="G150" s="603">
        <v>4</v>
      </c>
      <c r="H150" s="604" t="s">
        <v>538</v>
      </c>
    </row>
    <row r="151" spans="1:8" ht="30" customHeight="1" x14ac:dyDescent="0.2">
      <c r="A151" s="197" t="s">
        <v>189</v>
      </c>
      <c r="B151" s="7">
        <v>0.31180555555555556</v>
      </c>
      <c r="C151" s="20" t="s">
        <v>196</v>
      </c>
      <c r="D151" s="66" t="s">
        <v>197</v>
      </c>
      <c r="E151" s="166">
        <v>9</v>
      </c>
      <c r="F151" s="605" t="s">
        <v>437</v>
      </c>
      <c r="G151" s="603">
        <v>3</v>
      </c>
      <c r="H151" s="604" t="s">
        <v>538</v>
      </c>
    </row>
    <row r="152" spans="1:8" ht="30" customHeight="1" x14ac:dyDescent="0.2">
      <c r="A152" s="197" t="s">
        <v>189</v>
      </c>
      <c r="B152" s="7">
        <v>0.31388888888888888</v>
      </c>
      <c r="C152" s="20" t="s">
        <v>198</v>
      </c>
      <c r="D152" s="114" t="s">
        <v>940</v>
      </c>
      <c r="E152" s="166">
        <v>10</v>
      </c>
      <c r="F152" s="605" t="s">
        <v>436</v>
      </c>
      <c r="G152" s="603">
        <v>2</v>
      </c>
      <c r="H152" s="604" t="s">
        <v>538</v>
      </c>
    </row>
    <row r="153" spans="1:8" ht="30" customHeight="1" thickBot="1" x14ac:dyDescent="0.25">
      <c r="A153" s="697" t="s">
        <v>189</v>
      </c>
      <c r="B153" s="7">
        <v>0.31666666666666665</v>
      </c>
      <c r="C153" s="20" t="s">
        <v>199</v>
      </c>
      <c r="D153" s="114" t="s">
        <v>941</v>
      </c>
      <c r="E153" s="166">
        <v>11</v>
      </c>
      <c r="F153" s="605" t="s">
        <v>435</v>
      </c>
      <c r="G153" s="603">
        <v>1</v>
      </c>
      <c r="H153" s="667" t="s">
        <v>538</v>
      </c>
    </row>
    <row r="154" spans="1:8" ht="38.25" x14ac:dyDescent="0.2">
      <c r="A154" s="698" t="s">
        <v>586</v>
      </c>
      <c r="B154" s="218">
        <v>0.2986111111111111</v>
      </c>
      <c r="C154" s="257" t="s">
        <v>202</v>
      </c>
      <c r="D154" s="257" t="s">
        <v>203</v>
      </c>
      <c r="E154" s="456">
        <v>1</v>
      </c>
      <c r="F154" s="640" t="s">
        <v>444</v>
      </c>
      <c r="G154" s="613">
        <v>12</v>
      </c>
      <c r="H154" s="641" t="s">
        <v>601</v>
      </c>
    </row>
    <row r="155" spans="1:8" ht="38.25" x14ac:dyDescent="0.2">
      <c r="A155" s="196" t="s">
        <v>586</v>
      </c>
      <c r="B155" s="7">
        <v>0.30138888888888887</v>
      </c>
      <c r="C155" s="105" t="s">
        <v>202</v>
      </c>
      <c r="D155" s="106" t="s">
        <v>587</v>
      </c>
      <c r="E155" s="457">
        <v>2</v>
      </c>
      <c r="F155" s="642" t="s">
        <v>588</v>
      </c>
      <c r="G155" s="615">
        <v>11</v>
      </c>
      <c r="H155" s="612" t="s">
        <v>601</v>
      </c>
    </row>
    <row r="156" spans="1:8" ht="51" x14ac:dyDescent="0.2">
      <c r="A156" s="196" t="s">
        <v>586</v>
      </c>
      <c r="B156" s="7">
        <v>0.3034722222222222</v>
      </c>
      <c r="C156" s="105" t="s">
        <v>202</v>
      </c>
      <c r="D156" s="107" t="s">
        <v>589</v>
      </c>
      <c r="E156" s="457">
        <v>3</v>
      </c>
      <c r="F156" s="642" t="s">
        <v>1125</v>
      </c>
      <c r="G156" s="615">
        <v>10</v>
      </c>
      <c r="H156" s="612" t="s">
        <v>601</v>
      </c>
    </row>
    <row r="157" spans="1:8" ht="25.5" x14ac:dyDescent="0.2">
      <c r="A157" s="196" t="s">
        <v>586</v>
      </c>
      <c r="B157" s="7">
        <v>0.30694444444444441</v>
      </c>
      <c r="C157" s="105" t="s">
        <v>202</v>
      </c>
      <c r="D157" s="106" t="s">
        <v>205</v>
      </c>
      <c r="E157" s="457">
        <v>4</v>
      </c>
      <c r="F157" s="642" t="s">
        <v>590</v>
      </c>
      <c r="G157" s="615">
        <v>9</v>
      </c>
      <c r="H157" s="612" t="s">
        <v>601</v>
      </c>
    </row>
    <row r="158" spans="1:8" ht="25.5" x14ac:dyDescent="0.2">
      <c r="A158" s="196" t="s">
        <v>586</v>
      </c>
      <c r="B158" s="7">
        <v>0.30833333333333335</v>
      </c>
      <c r="C158" s="105" t="s">
        <v>202</v>
      </c>
      <c r="D158" s="106" t="s">
        <v>591</v>
      </c>
      <c r="E158" s="457">
        <v>5</v>
      </c>
      <c r="F158" s="642" t="s">
        <v>592</v>
      </c>
      <c r="G158" s="615">
        <v>8</v>
      </c>
      <c r="H158" s="612" t="s">
        <v>601</v>
      </c>
    </row>
    <row r="159" spans="1:8" ht="38.25" x14ac:dyDescent="0.2">
      <c r="A159" s="196" t="s">
        <v>586</v>
      </c>
      <c r="B159" s="7">
        <v>0.31111111111111112</v>
      </c>
      <c r="C159" s="105" t="s">
        <v>206</v>
      </c>
      <c r="D159" s="106" t="s">
        <v>633</v>
      </c>
      <c r="E159" s="457">
        <v>6</v>
      </c>
      <c r="F159" s="642" t="s">
        <v>593</v>
      </c>
      <c r="G159" s="615">
        <v>7</v>
      </c>
      <c r="H159" s="612" t="s">
        <v>601</v>
      </c>
    </row>
    <row r="160" spans="1:8" ht="15" x14ac:dyDescent="0.2">
      <c r="A160" s="196" t="s">
        <v>586</v>
      </c>
      <c r="B160" s="7">
        <v>0.3125</v>
      </c>
      <c r="C160" s="105" t="s">
        <v>206</v>
      </c>
      <c r="D160" s="106" t="s">
        <v>594</v>
      </c>
      <c r="E160" s="457">
        <v>7</v>
      </c>
      <c r="F160" s="642" t="s">
        <v>595</v>
      </c>
      <c r="G160" s="615">
        <v>6</v>
      </c>
      <c r="H160" s="612" t="s">
        <v>601</v>
      </c>
    </row>
    <row r="161" spans="1:8" ht="38.25" x14ac:dyDescent="0.2">
      <c r="A161" s="196" t="s">
        <v>586</v>
      </c>
      <c r="B161" s="7">
        <v>0.31458333333333333</v>
      </c>
      <c r="C161" s="105" t="s">
        <v>207</v>
      </c>
      <c r="D161" s="106" t="s">
        <v>204</v>
      </c>
      <c r="E161" s="457">
        <v>8</v>
      </c>
      <c r="F161" s="642" t="s">
        <v>442</v>
      </c>
      <c r="G161" s="615">
        <v>5</v>
      </c>
      <c r="H161" s="612" t="s">
        <v>601</v>
      </c>
    </row>
    <row r="162" spans="1:8" ht="38.25" x14ac:dyDescent="0.2">
      <c r="A162" s="196" t="s">
        <v>586</v>
      </c>
      <c r="B162" s="7">
        <v>0.31805555555555554</v>
      </c>
      <c r="C162" s="105" t="s">
        <v>1047</v>
      </c>
      <c r="D162" s="106" t="s">
        <v>1048</v>
      </c>
      <c r="E162" s="199">
        <v>9</v>
      </c>
      <c r="F162" s="642" t="s">
        <v>1049</v>
      </c>
      <c r="G162" s="615">
        <v>4</v>
      </c>
      <c r="H162" s="612" t="s">
        <v>601</v>
      </c>
    </row>
    <row r="163" spans="1:8" ht="25.5" x14ac:dyDescent="0.2">
      <c r="A163" s="196" t="s">
        <v>586</v>
      </c>
      <c r="B163" s="7">
        <v>0.32013888888888892</v>
      </c>
      <c r="C163" s="105" t="s">
        <v>208</v>
      </c>
      <c r="D163" s="106" t="s">
        <v>209</v>
      </c>
      <c r="E163" s="457">
        <v>10</v>
      </c>
      <c r="F163" s="642" t="s">
        <v>596</v>
      </c>
      <c r="G163" s="615">
        <v>3</v>
      </c>
      <c r="H163" s="612" t="s">
        <v>601</v>
      </c>
    </row>
    <row r="164" spans="1:8" ht="25.5" x14ac:dyDescent="0.2">
      <c r="A164" s="196" t="s">
        <v>586</v>
      </c>
      <c r="B164" s="7">
        <v>0.32291666666666669</v>
      </c>
      <c r="C164" s="105" t="s">
        <v>208</v>
      </c>
      <c r="D164" s="106" t="s">
        <v>597</v>
      </c>
      <c r="E164" s="457">
        <v>11</v>
      </c>
      <c r="F164" s="642" t="s">
        <v>598</v>
      </c>
      <c r="G164" s="615">
        <v>2</v>
      </c>
      <c r="H164" s="612" t="s">
        <v>601</v>
      </c>
    </row>
    <row r="165" spans="1:8" ht="26.25" thickBot="1" x14ac:dyDescent="0.25">
      <c r="A165" s="255" t="s">
        <v>586</v>
      </c>
      <c r="B165" s="224">
        <v>0.32708333333333334</v>
      </c>
      <c r="C165" s="258" t="s">
        <v>219</v>
      </c>
      <c r="D165" s="259" t="s">
        <v>599</v>
      </c>
      <c r="E165" s="458">
        <v>12</v>
      </c>
      <c r="F165" s="643" t="s">
        <v>600</v>
      </c>
      <c r="G165" s="618">
        <v>1</v>
      </c>
      <c r="H165" s="667" t="s">
        <v>601</v>
      </c>
    </row>
    <row r="166" spans="1:8" ht="38.25" x14ac:dyDescent="0.2">
      <c r="A166" s="666" t="s">
        <v>210</v>
      </c>
      <c r="B166" s="218">
        <v>0.30208400000000002</v>
      </c>
      <c r="C166" s="260" t="s">
        <v>211</v>
      </c>
      <c r="D166" s="257" t="s">
        <v>212</v>
      </c>
      <c r="E166" s="221">
        <v>1</v>
      </c>
      <c r="F166" s="608" t="s">
        <v>626</v>
      </c>
      <c r="G166" s="600">
        <v>12</v>
      </c>
      <c r="H166" s="641" t="s">
        <v>539</v>
      </c>
    </row>
    <row r="167" spans="1:8" ht="25.5" x14ac:dyDescent="0.2">
      <c r="A167" s="197" t="s">
        <v>210</v>
      </c>
      <c r="B167" s="7">
        <v>0.30277844444444446</v>
      </c>
      <c r="C167" s="21" t="s">
        <v>211</v>
      </c>
      <c r="D167" s="109" t="s">
        <v>408</v>
      </c>
      <c r="E167" s="166">
        <v>2</v>
      </c>
      <c r="F167" s="605" t="s">
        <v>512</v>
      </c>
      <c r="G167" s="603">
        <v>11</v>
      </c>
      <c r="H167" s="612" t="s">
        <v>539</v>
      </c>
    </row>
    <row r="168" spans="1:8" ht="25.5" x14ac:dyDescent="0.2">
      <c r="A168" s="200" t="s">
        <v>210</v>
      </c>
      <c r="B168" s="7">
        <v>0.30555622222222223</v>
      </c>
      <c r="C168" s="21" t="s">
        <v>201</v>
      </c>
      <c r="D168" s="67" t="s">
        <v>213</v>
      </c>
      <c r="E168" s="166">
        <v>3</v>
      </c>
      <c r="F168" s="605" t="s">
        <v>625</v>
      </c>
      <c r="G168" s="603">
        <v>10</v>
      </c>
      <c r="H168" s="612" t="s">
        <v>539</v>
      </c>
    </row>
    <row r="169" spans="1:8" ht="48" x14ac:dyDescent="0.2">
      <c r="A169" s="197" t="s">
        <v>210</v>
      </c>
      <c r="B169" s="7">
        <v>0.30625066666666667</v>
      </c>
      <c r="C169" s="21" t="s">
        <v>201</v>
      </c>
      <c r="D169" s="67" t="s">
        <v>214</v>
      </c>
      <c r="E169" s="166">
        <v>4</v>
      </c>
      <c r="F169" s="644" t="s">
        <v>1059</v>
      </c>
      <c r="G169" s="603">
        <v>9</v>
      </c>
      <c r="H169" s="612" t="s">
        <v>539</v>
      </c>
    </row>
    <row r="170" spans="1:8" ht="25.5" x14ac:dyDescent="0.2">
      <c r="A170" s="200" t="s">
        <v>210</v>
      </c>
      <c r="B170" s="46">
        <v>0.30763955555555555</v>
      </c>
      <c r="C170" s="21" t="s">
        <v>201</v>
      </c>
      <c r="D170" s="67" t="s">
        <v>215</v>
      </c>
      <c r="E170" s="165">
        <v>5</v>
      </c>
      <c r="F170" s="605" t="s">
        <v>624</v>
      </c>
      <c r="G170" s="603">
        <v>8</v>
      </c>
      <c r="H170" s="612" t="s">
        <v>539</v>
      </c>
    </row>
    <row r="171" spans="1:8" ht="25.5" x14ac:dyDescent="0.2">
      <c r="A171" s="197" t="s">
        <v>210</v>
      </c>
      <c r="B171" s="7">
        <v>0.30902844444444449</v>
      </c>
      <c r="C171" s="21" t="s">
        <v>201</v>
      </c>
      <c r="D171" s="69" t="s">
        <v>609</v>
      </c>
      <c r="E171" s="166">
        <v>6</v>
      </c>
      <c r="F171" s="605" t="s">
        <v>623</v>
      </c>
      <c r="G171" s="603">
        <v>7</v>
      </c>
      <c r="H171" s="612" t="s">
        <v>539</v>
      </c>
    </row>
    <row r="172" spans="1:8" ht="25.5" x14ac:dyDescent="0.2">
      <c r="A172" s="200" t="s">
        <v>210</v>
      </c>
      <c r="B172" s="7">
        <v>0.31388955555555559</v>
      </c>
      <c r="C172" s="22" t="s">
        <v>216</v>
      </c>
      <c r="D172" s="68" t="s">
        <v>610</v>
      </c>
      <c r="E172" s="166">
        <v>7</v>
      </c>
      <c r="F172" s="605" t="s">
        <v>622</v>
      </c>
      <c r="G172" s="603">
        <v>6</v>
      </c>
      <c r="H172" s="612" t="s">
        <v>539</v>
      </c>
    </row>
    <row r="173" spans="1:8" ht="38.25" x14ac:dyDescent="0.2">
      <c r="A173" s="197" t="s">
        <v>210</v>
      </c>
      <c r="B173" s="7">
        <v>0.31597288888888891</v>
      </c>
      <c r="C173" s="22" t="s">
        <v>217</v>
      </c>
      <c r="D173" s="103" t="s">
        <v>616</v>
      </c>
      <c r="E173" s="166">
        <v>8</v>
      </c>
      <c r="F173" s="314"/>
      <c r="G173" s="104"/>
      <c r="H173" s="612" t="s">
        <v>539</v>
      </c>
    </row>
    <row r="174" spans="1:8" ht="38.25" x14ac:dyDescent="0.2">
      <c r="A174" s="200" t="s">
        <v>210</v>
      </c>
      <c r="B174" s="7">
        <v>0.31944511111111112</v>
      </c>
      <c r="C174" s="22" t="s">
        <v>217</v>
      </c>
      <c r="D174" s="68" t="s">
        <v>611</v>
      </c>
      <c r="E174" s="166">
        <v>9</v>
      </c>
      <c r="F174" s="605" t="s">
        <v>621</v>
      </c>
      <c r="G174" s="603">
        <v>5</v>
      </c>
      <c r="H174" s="612" t="s">
        <v>539</v>
      </c>
    </row>
    <row r="175" spans="1:8" ht="24" x14ac:dyDescent="0.2">
      <c r="A175" s="197" t="s">
        <v>210</v>
      </c>
      <c r="B175" s="7">
        <v>0.32083400000000001</v>
      </c>
      <c r="C175" s="22" t="s">
        <v>218</v>
      </c>
      <c r="D175" s="68" t="s">
        <v>612</v>
      </c>
      <c r="E175" s="166">
        <v>10</v>
      </c>
      <c r="F175" s="605" t="s">
        <v>620</v>
      </c>
      <c r="G175" s="603">
        <v>4</v>
      </c>
      <c r="H175" s="612" t="s">
        <v>539</v>
      </c>
    </row>
    <row r="176" spans="1:8" ht="25.5" x14ac:dyDescent="0.2">
      <c r="A176" s="200" t="s">
        <v>210</v>
      </c>
      <c r="B176" s="7">
        <v>0.32291733333333333</v>
      </c>
      <c r="C176" s="22" t="s">
        <v>218</v>
      </c>
      <c r="D176" s="68" t="s">
        <v>613</v>
      </c>
      <c r="E176" s="166">
        <v>11</v>
      </c>
      <c r="F176" s="605" t="s">
        <v>619</v>
      </c>
      <c r="G176" s="603">
        <v>3</v>
      </c>
      <c r="H176" s="612" t="s">
        <v>539</v>
      </c>
    </row>
    <row r="177" spans="1:8" ht="25.5" x14ac:dyDescent="0.2">
      <c r="A177" s="197" t="s">
        <v>210</v>
      </c>
      <c r="B177" s="7">
        <v>0.3256951111111111</v>
      </c>
      <c r="C177" s="22" t="s">
        <v>218</v>
      </c>
      <c r="D177" s="68" t="s">
        <v>614</v>
      </c>
      <c r="E177" s="166">
        <v>12</v>
      </c>
      <c r="F177" s="605" t="s">
        <v>618</v>
      </c>
      <c r="G177" s="603">
        <v>2</v>
      </c>
      <c r="H177" s="612" t="s">
        <v>539</v>
      </c>
    </row>
    <row r="178" spans="1:8" ht="26.25" thickBot="1" x14ac:dyDescent="0.25">
      <c r="A178" s="261" t="s">
        <v>210</v>
      </c>
      <c r="B178" s="224">
        <v>0.3263895555555556</v>
      </c>
      <c r="C178" s="262" t="s">
        <v>218</v>
      </c>
      <c r="D178" s="263" t="s">
        <v>615</v>
      </c>
      <c r="E178" s="227">
        <v>13</v>
      </c>
      <c r="F178" s="606" t="s">
        <v>617</v>
      </c>
      <c r="G178" s="607">
        <v>1</v>
      </c>
      <c r="H178" s="667" t="s">
        <v>539</v>
      </c>
    </row>
    <row r="179" spans="1:8" ht="38.25" x14ac:dyDescent="0.2">
      <c r="A179" s="666" t="s">
        <v>520</v>
      </c>
      <c r="B179" s="218">
        <v>0.2986111111111111</v>
      </c>
      <c r="C179" s="264" t="s">
        <v>185</v>
      </c>
      <c r="D179" s="265" t="s">
        <v>749</v>
      </c>
      <c r="E179" s="221">
        <v>1</v>
      </c>
      <c r="F179" s="608" t="s">
        <v>750</v>
      </c>
      <c r="G179" s="600">
        <v>7</v>
      </c>
      <c r="H179" s="601" t="s">
        <v>540</v>
      </c>
    </row>
    <row r="180" spans="1:8" ht="25.5" x14ac:dyDescent="0.2">
      <c r="A180" s="197" t="s">
        <v>520</v>
      </c>
      <c r="B180" s="46">
        <v>0.30069444444444443</v>
      </c>
      <c r="C180" s="19" t="s">
        <v>185</v>
      </c>
      <c r="D180" s="113" t="s">
        <v>1035</v>
      </c>
      <c r="E180" s="166">
        <v>2</v>
      </c>
      <c r="F180" s="605" t="s">
        <v>631</v>
      </c>
      <c r="G180" s="603">
        <v>6</v>
      </c>
      <c r="H180" s="604" t="s">
        <v>540</v>
      </c>
    </row>
    <row r="181" spans="1:8" ht="15" x14ac:dyDescent="0.2">
      <c r="A181" s="197" t="s">
        <v>520</v>
      </c>
      <c r="B181" s="7">
        <v>0.30138888888888887</v>
      </c>
      <c r="C181" s="19" t="s">
        <v>186</v>
      </c>
      <c r="D181" s="113" t="s">
        <v>1038</v>
      </c>
      <c r="E181" s="166">
        <v>3</v>
      </c>
      <c r="F181" s="605" t="s">
        <v>445</v>
      </c>
      <c r="G181" s="603">
        <v>5</v>
      </c>
      <c r="H181" s="604" t="s">
        <v>540</v>
      </c>
    </row>
    <row r="182" spans="1:8" ht="36" x14ac:dyDescent="0.2">
      <c r="A182" s="197" t="s">
        <v>520</v>
      </c>
      <c r="B182" s="46">
        <v>0.31041666666666667</v>
      </c>
      <c r="C182" s="23" t="s">
        <v>1030</v>
      </c>
      <c r="D182" s="494" t="s">
        <v>1037</v>
      </c>
      <c r="E182" s="166">
        <v>4</v>
      </c>
      <c r="F182" s="605" t="s">
        <v>1032</v>
      </c>
      <c r="G182" s="603">
        <v>4</v>
      </c>
      <c r="H182" s="604" t="s">
        <v>540</v>
      </c>
    </row>
    <row r="183" spans="1:8" ht="38.25" x14ac:dyDescent="0.2">
      <c r="A183" s="197" t="s">
        <v>520</v>
      </c>
      <c r="B183" s="46">
        <v>0.31180555555555556</v>
      </c>
      <c r="C183" s="23" t="s">
        <v>1031</v>
      </c>
      <c r="D183" s="494" t="s">
        <v>1036</v>
      </c>
      <c r="E183" s="166">
        <v>5</v>
      </c>
      <c r="F183" s="605" t="s">
        <v>1033</v>
      </c>
      <c r="G183" s="603">
        <v>3</v>
      </c>
      <c r="H183" s="604" t="s">
        <v>540</v>
      </c>
    </row>
    <row r="184" spans="1:8" ht="72" x14ac:dyDescent="0.2">
      <c r="A184" s="197" t="s">
        <v>520</v>
      </c>
      <c r="B184" s="46">
        <v>0.31527777777777777</v>
      </c>
      <c r="C184" s="19" t="s">
        <v>1034</v>
      </c>
      <c r="D184" s="70" t="s">
        <v>188</v>
      </c>
      <c r="E184" s="166">
        <v>6</v>
      </c>
      <c r="F184" s="605" t="s">
        <v>1040</v>
      </c>
      <c r="G184" s="603">
        <v>2</v>
      </c>
      <c r="H184" s="604" t="s">
        <v>540</v>
      </c>
    </row>
    <row r="185" spans="1:8" ht="24.75" thickBot="1" x14ac:dyDescent="0.25">
      <c r="A185" s="223" t="s">
        <v>520</v>
      </c>
      <c r="B185" s="266">
        <v>0.31666666666666665</v>
      </c>
      <c r="C185" s="267" t="s">
        <v>187</v>
      </c>
      <c r="D185" s="556" t="s">
        <v>1039</v>
      </c>
      <c r="E185" s="227">
        <v>7</v>
      </c>
      <c r="F185" s="606" t="s">
        <v>1042</v>
      </c>
      <c r="G185" s="607">
        <v>1</v>
      </c>
      <c r="H185" s="667" t="s">
        <v>540</v>
      </c>
    </row>
    <row r="186" spans="1:8" ht="25.5" x14ac:dyDescent="0.2">
      <c r="A186" s="726" t="s">
        <v>521</v>
      </c>
      <c r="B186" s="218">
        <v>0.30902777777777779</v>
      </c>
      <c r="C186" s="268" t="s">
        <v>235</v>
      </c>
      <c r="D186" s="269" t="s">
        <v>1108</v>
      </c>
      <c r="E186" s="270">
        <v>1</v>
      </c>
      <c r="F186" s="608" t="s">
        <v>742</v>
      </c>
      <c r="G186" s="600">
        <v>10</v>
      </c>
      <c r="H186" s="601" t="s">
        <v>541</v>
      </c>
    </row>
    <row r="187" spans="1:8" ht="24" x14ac:dyDescent="0.2">
      <c r="A187" s="196" t="s">
        <v>521</v>
      </c>
      <c r="B187" s="7">
        <v>0.3125</v>
      </c>
      <c r="C187" s="50" t="s">
        <v>268</v>
      </c>
      <c r="D187" s="189" t="s">
        <v>1109</v>
      </c>
      <c r="E187" s="199">
        <v>2</v>
      </c>
      <c r="F187" s="605" t="s">
        <v>451</v>
      </c>
      <c r="G187" s="603">
        <v>9</v>
      </c>
      <c r="H187" s="604" t="s">
        <v>541</v>
      </c>
    </row>
    <row r="188" spans="1:8" ht="24" x14ac:dyDescent="0.2">
      <c r="A188" s="196" t="s">
        <v>521</v>
      </c>
      <c r="B188" s="7">
        <v>0.31458333333333333</v>
      </c>
      <c r="C188" s="26" t="s">
        <v>268</v>
      </c>
      <c r="D188" s="189" t="s">
        <v>1159</v>
      </c>
      <c r="E188" s="199">
        <v>3</v>
      </c>
      <c r="F188" s="605" t="s">
        <v>450</v>
      </c>
      <c r="G188" s="603">
        <v>8</v>
      </c>
      <c r="H188" s="604" t="s">
        <v>541</v>
      </c>
    </row>
    <row r="189" spans="1:8" ht="24" x14ac:dyDescent="0.2">
      <c r="A189" s="196" t="s">
        <v>521</v>
      </c>
      <c r="B189" s="7">
        <v>0.31666666666666665</v>
      </c>
      <c r="C189" s="26" t="s">
        <v>268</v>
      </c>
      <c r="D189" s="189" t="s">
        <v>1160</v>
      </c>
      <c r="E189" s="199">
        <v>4</v>
      </c>
      <c r="F189" s="605" t="s">
        <v>781</v>
      </c>
      <c r="G189" s="603">
        <v>7</v>
      </c>
      <c r="H189" s="604" t="s">
        <v>541</v>
      </c>
    </row>
    <row r="190" spans="1:8" ht="25.5" x14ac:dyDescent="0.2">
      <c r="A190" s="196" t="s">
        <v>521</v>
      </c>
      <c r="B190" s="7">
        <v>0.31944444444444448</v>
      </c>
      <c r="C190" s="26" t="s">
        <v>268</v>
      </c>
      <c r="D190" s="189" t="s">
        <v>1161</v>
      </c>
      <c r="E190" s="199">
        <v>5</v>
      </c>
      <c r="F190" s="605" t="s">
        <v>449</v>
      </c>
      <c r="G190" s="603">
        <v>6</v>
      </c>
      <c r="H190" s="604" t="s">
        <v>541</v>
      </c>
    </row>
    <row r="191" spans="1:8" ht="38.25" x14ac:dyDescent="0.2">
      <c r="A191" s="196" t="s">
        <v>521</v>
      </c>
      <c r="B191" s="7">
        <v>0.32222222222222224</v>
      </c>
      <c r="C191" s="26" t="s">
        <v>237</v>
      </c>
      <c r="D191" s="189" t="s">
        <v>1162</v>
      </c>
      <c r="E191" s="199">
        <v>6</v>
      </c>
      <c r="F191" s="605" t="s">
        <v>1165</v>
      </c>
      <c r="G191" s="603">
        <v>5</v>
      </c>
      <c r="H191" s="604" t="s">
        <v>541</v>
      </c>
    </row>
    <row r="192" spans="1:8" ht="38.25" x14ac:dyDescent="0.2">
      <c r="A192" s="196" t="s">
        <v>521</v>
      </c>
      <c r="B192" s="7">
        <v>0.32430555555555557</v>
      </c>
      <c r="C192" s="26" t="s">
        <v>237</v>
      </c>
      <c r="D192" s="189" t="s">
        <v>1163</v>
      </c>
      <c r="E192" s="199">
        <v>7</v>
      </c>
      <c r="F192" s="605" t="s">
        <v>448</v>
      </c>
      <c r="G192" s="603">
        <v>4</v>
      </c>
      <c r="H192" s="604" t="s">
        <v>541</v>
      </c>
    </row>
    <row r="193" spans="1:8" ht="25.5" x14ac:dyDescent="0.2">
      <c r="A193" s="196" t="s">
        <v>521</v>
      </c>
      <c r="B193" s="7">
        <v>0.3263888888888889</v>
      </c>
      <c r="C193" s="26" t="s">
        <v>270</v>
      </c>
      <c r="D193" s="189" t="s">
        <v>1164</v>
      </c>
      <c r="E193" s="199">
        <v>8</v>
      </c>
      <c r="F193" s="605" t="s">
        <v>515</v>
      </c>
      <c r="G193" s="603">
        <v>3</v>
      </c>
      <c r="H193" s="604" t="s">
        <v>541</v>
      </c>
    </row>
    <row r="194" spans="1:8" ht="25.5" x14ac:dyDescent="0.2">
      <c r="A194" s="196" t="s">
        <v>521</v>
      </c>
      <c r="B194" s="7">
        <v>0.32777777777777778</v>
      </c>
      <c r="C194" s="26" t="s">
        <v>238</v>
      </c>
      <c r="D194" s="775" t="s">
        <v>1181</v>
      </c>
      <c r="E194" s="199">
        <v>9</v>
      </c>
      <c r="F194" s="605" t="s">
        <v>447</v>
      </c>
      <c r="G194" s="603">
        <v>2</v>
      </c>
      <c r="H194" s="604" t="s">
        <v>541</v>
      </c>
    </row>
    <row r="195" spans="1:8" ht="39" thickBot="1" x14ac:dyDescent="0.25">
      <c r="A195" s="255" t="s">
        <v>521</v>
      </c>
      <c r="B195" s="224">
        <v>0.32916666666666666</v>
      </c>
      <c r="C195" s="271" t="s">
        <v>238</v>
      </c>
      <c r="D195" s="776" t="s">
        <v>301</v>
      </c>
      <c r="E195" s="281">
        <v>10</v>
      </c>
      <c r="F195" s="606" t="s">
        <v>446</v>
      </c>
      <c r="G195" s="607">
        <v>1</v>
      </c>
      <c r="H195" s="667" t="s">
        <v>541</v>
      </c>
    </row>
    <row r="196" spans="1:8" ht="51" x14ac:dyDescent="0.2">
      <c r="A196" s="666" t="s">
        <v>522</v>
      </c>
      <c r="B196" s="218">
        <v>0.28819444444444448</v>
      </c>
      <c r="C196" s="272" t="s">
        <v>990</v>
      </c>
      <c r="D196" s="273" t="s">
        <v>291</v>
      </c>
      <c r="E196" s="221">
        <v>1</v>
      </c>
      <c r="F196" s="608" t="s">
        <v>455</v>
      </c>
      <c r="G196" s="600">
        <v>5</v>
      </c>
      <c r="H196" s="601" t="s">
        <v>542</v>
      </c>
    </row>
    <row r="197" spans="1:8" ht="38.25" x14ac:dyDescent="0.2">
      <c r="A197" s="197" t="s">
        <v>522</v>
      </c>
      <c r="B197" s="7">
        <v>0.29375000000000001</v>
      </c>
      <c r="C197" s="28" t="s">
        <v>246</v>
      </c>
      <c r="D197" s="71" t="s">
        <v>292</v>
      </c>
      <c r="E197" s="166">
        <v>2</v>
      </c>
      <c r="F197" s="605" t="s">
        <v>454</v>
      </c>
      <c r="G197" s="603">
        <v>4</v>
      </c>
      <c r="H197" s="604" t="s">
        <v>542</v>
      </c>
    </row>
    <row r="198" spans="1:8" ht="38.25" x14ac:dyDescent="0.2">
      <c r="A198" s="197" t="s">
        <v>522</v>
      </c>
      <c r="B198" s="7">
        <v>0.30069444444444443</v>
      </c>
      <c r="C198" s="28" t="s">
        <v>247</v>
      </c>
      <c r="D198" s="71" t="s">
        <v>290</v>
      </c>
      <c r="E198" s="166">
        <v>3</v>
      </c>
      <c r="F198" s="605" t="s">
        <v>453</v>
      </c>
      <c r="G198" s="603">
        <v>3</v>
      </c>
      <c r="H198" s="604" t="s">
        <v>542</v>
      </c>
    </row>
    <row r="199" spans="1:8" ht="25.5" x14ac:dyDescent="0.2">
      <c r="A199" s="197" t="s">
        <v>522</v>
      </c>
      <c r="B199" s="7">
        <v>0.30555555555555552</v>
      </c>
      <c r="C199" s="28" t="s">
        <v>247</v>
      </c>
      <c r="D199" s="71" t="s">
        <v>307</v>
      </c>
      <c r="E199" s="166">
        <v>4</v>
      </c>
      <c r="F199" s="605" t="s">
        <v>452</v>
      </c>
      <c r="G199" s="603">
        <v>2</v>
      </c>
      <c r="H199" s="604" t="s">
        <v>542</v>
      </c>
    </row>
    <row r="200" spans="1:8" ht="26.25" thickBot="1" x14ac:dyDescent="0.25">
      <c r="A200" s="223" t="s">
        <v>522</v>
      </c>
      <c r="B200" s="224">
        <v>0.31041666666666667</v>
      </c>
      <c r="C200" s="274" t="s">
        <v>247</v>
      </c>
      <c r="D200" s="571" t="s">
        <v>980</v>
      </c>
      <c r="E200" s="227">
        <v>5</v>
      </c>
      <c r="F200" s="606" t="s">
        <v>981</v>
      </c>
      <c r="G200" s="607">
        <v>1</v>
      </c>
      <c r="H200" s="667" t="s">
        <v>542</v>
      </c>
    </row>
    <row r="201" spans="1:8" ht="25.5" x14ac:dyDescent="0.2">
      <c r="A201" s="666" t="s">
        <v>523</v>
      </c>
      <c r="B201" s="218">
        <v>0.2986111111111111</v>
      </c>
      <c r="C201" s="275" t="s">
        <v>239</v>
      </c>
      <c r="D201" s="269" t="s">
        <v>240</v>
      </c>
      <c r="E201" s="221">
        <v>1</v>
      </c>
      <c r="F201" s="608" t="s">
        <v>434</v>
      </c>
      <c r="G201" s="600">
        <v>7</v>
      </c>
      <c r="H201" s="601" t="s">
        <v>543</v>
      </c>
    </row>
    <row r="202" spans="1:8" ht="25.5" x14ac:dyDescent="0.2">
      <c r="A202" s="196" t="s">
        <v>523</v>
      </c>
      <c r="B202" s="7">
        <v>0.30069444444444443</v>
      </c>
      <c r="C202" s="27" t="s">
        <v>241</v>
      </c>
      <c r="D202" s="112" t="s">
        <v>997</v>
      </c>
      <c r="E202" s="166">
        <v>2</v>
      </c>
      <c r="F202" s="605" t="s">
        <v>433</v>
      </c>
      <c r="G202" s="603">
        <v>6</v>
      </c>
      <c r="H202" s="604" t="s">
        <v>543</v>
      </c>
    </row>
    <row r="203" spans="1:8" ht="25.5" x14ac:dyDescent="0.2">
      <c r="A203" s="196" t="s">
        <v>523</v>
      </c>
      <c r="B203" s="7">
        <v>0.3034722222222222</v>
      </c>
      <c r="C203" s="27" t="s">
        <v>241</v>
      </c>
      <c r="D203" s="112" t="s">
        <v>628</v>
      </c>
      <c r="E203" s="166">
        <v>3</v>
      </c>
      <c r="F203" s="605" t="s">
        <v>629</v>
      </c>
      <c r="G203" s="603">
        <v>5</v>
      </c>
      <c r="H203" s="604" t="s">
        <v>543</v>
      </c>
    </row>
    <row r="204" spans="1:8" ht="38.25" x14ac:dyDescent="0.2">
      <c r="A204" s="197" t="s">
        <v>523</v>
      </c>
      <c r="B204" s="46">
        <v>0.30902777777777779</v>
      </c>
      <c r="C204" s="110" t="s">
        <v>242</v>
      </c>
      <c r="D204" s="111" t="s">
        <v>243</v>
      </c>
      <c r="E204" s="166">
        <v>4</v>
      </c>
      <c r="F204" s="605" t="s">
        <v>627</v>
      </c>
      <c r="G204" s="603">
        <v>4</v>
      </c>
      <c r="H204" s="604" t="s">
        <v>543</v>
      </c>
    </row>
    <row r="205" spans="1:8" ht="25.5" x14ac:dyDescent="0.2">
      <c r="A205" s="197" t="s">
        <v>523</v>
      </c>
      <c r="B205" s="7">
        <v>0.3125</v>
      </c>
      <c r="C205" s="95" t="s">
        <v>247</v>
      </c>
      <c r="D205" s="72" t="s">
        <v>309</v>
      </c>
      <c r="E205" s="166">
        <v>5</v>
      </c>
      <c r="F205" s="605" t="s">
        <v>457</v>
      </c>
      <c r="G205" s="603">
        <v>3</v>
      </c>
      <c r="H205" s="604" t="s">
        <v>543</v>
      </c>
    </row>
    <row r="206" spans="1:8" ht="25.5" x14ac:dyDescent="0.2">
      <c r="A206" s="197" t="s">
        <v>523</v>
      </c>
      <c r="B206" s="7">
        <v>0.31458333333333333</v>
      </c>
      <c r="C206" s="29" t="s">
        <v>247</v>
      </c>
      <c r="D206" s="584" t="s">
        <v>998</v>
      </c>
      <c r="E206" s="166">
        <v>6</v>
      </c>
      <c r="F206" s="605" t="s">
        <v>456</v>
      </c>
      <c r="G206" s="603">
        <v>2</v>
      </c>
      <c r="H206" s="604" t="s">
        <v>543</v>
      </c>
    </row>
    <row r="207" spans="1:8" ht="15.75" thickBot="1" x14ac:dyDescent="0.25">
      <c r="A207" s="223" t="s">
        <v>523</v>
      </c>
      <c r="B207" s="224">
        <v>0.31597222222222221</v>
      </c>
      <c r="C207" s="276" t="s">
        <v>247</v>
      </c>
      <c r="D207" s="572" t="s">
        <v>996</v>
      </c>
      <c r="E207" s="227">
        <v>7</v>
      </c>
      <c r="F207" s="606" t="s">
        <v>983</v>
      </c>
      <c r="G207" s="607">
        <v>1</v>
      </c>
      <c r="H207" s="667" t="s">
        <v>543</v>
      </c>
    </row>
    <row r="208" spans="1:8" ht="25.5" x14ac:dyDescent="0.2">
      <c r="A208" s="666" t="s">
        <v>524</v>
      </c>
      <c r="B208" s="218">
        <v>0.30902777777777779</v>
      </c>
      <c r="C208" s="277" t="s">
        <v>249</v>
      </c>
      <c r="D208" s="278" t="s">
        <v>1080</v>
      </c>
      <c r="E208" s="221">
        <v>1</v>
      </c>
      <c r="F208" s="608" t="s">
        <v>467</v>
      </c>
      <c r="G208" s="600">
        <v>13</v>
      </c>
      <c r="H208" s="601" t="s">
        <v>544</v>
      </c>
    </row>
    <row r="209" spans="1:8" ht="25.5" x14ac:dyDescent="0.2">
      <c r="A209" s="197" t="s">
        <v>524</v>
      </c>
      <c r="B209" s="7">
        <v>0.31041666666666667</v>
      </c>
      <c r="C209" s="31" t="s">
        <v>236</v>
      </c>
      <c r="D209" s="563" t="s">
        <v>956</v>
      </c>
      <c r="E209" s="166">
        <v>2</v>
      </c>
      <c r="F209" s="605" t="s">
        <v>961</v>
      </c>
      <c r="G209" s="603">
        <v>12</v>
      </c>
      <c r="H209" s="604" t="s">
        <v>544</v>
      </c>
    </row>
    <row r="210" spans="1:8" ht="15" x14ac:dyDescent="0.2">
      <c r="A210" s="197" t="s">
        <v>524</v>
      </c>
      <c r="B210" s="7">
        <v>0.31180555555555556</v>
      </c>
      <c r="C210" s="31" t="s">
        <v>236</v>
      </c>
      <c r="D210" s="74" t="s">
        <v>250</v>
      </c>
      <c r="E210" s="166">
        <v>3</v>
      </c>
      <c r="F210" s="605" t="s">
        <v>466</v>
      </c>
      <c r="G210" s="603">
        <v>11</v>
      </c>
      <c r="H210" s="604" t="s">
        <v>544</v>
      </c>
    </row>
    <row r="211" spans="1:8" ht="25.5" x14ac:dyDescent="0.2">
      <c r="A211" s="197" t="s">
        <v>524</v>
      </c>
      <c r="B211" s="7">
        <v>0.3125</v>
      </c>
      <c r="C211" s="31" t="s">
        <v>236</v>
      </c>
      <c r="D211" s="563" t="s">
        <v>1021</v>
      </c>
      <c r="E211" s="166">
        <v>4</v>
      </c>
      <c r="F211" s="605" t="s">
        <v>1020</v>
      </c>
      <c r="G211" s="603">
        <v>10</v>
      </c>
      <c r="H211" s="604" t="s">
        <v>544</v>
      </c>
    </row>
    <row r="212" spans="1:8" ht="15" x14ac:dyDescent="0.2">
      <c r="A212" s="197" t="s">
        <v>524</v>
      </c>
      <c r="B212" s="7">
        <v>0.31388888888888888</v>
      </c>
      <c r="C212" s="30" t="s">
        <v>251</v>
      </c>
      <c r="D212" s="73" t="s">
        <v>252</v>
      </c>
      <c r="E212" s="166">
        <v>5</v>
      </c>
      <c r="F212" s="605" t="s">
        <v>465</v>
      </c>
      <c r="G212" s="603">
        <v>9</v>
      </c>
      <c r="H212" s="604" t="s">
        <v>544</v>
      </c>
    </row>
    <row r="213" spans="1:8" ht="25.5" x14ac:dyDescent="0.2">
      <c r="A213" s="197" t="s">
        <v>524</v>
      </c>
      <c r="B213" s="7">
        <v>0.31458333333333333</v>
      </c>
      <c r="C213" s="30" t="s">
        <v>251</v>
      </c>
      <c r="D213" s="563" t="s">
        <v>957</v>
      </c>
      <c r="E213" s="166">
        <v>6</v>
      </c>
      <c r="F213" s="605" t="s">
        <v>464</v>
      </c>
      <c r="G213" s="603">
        <v>8</v>
      </c>
      <c r="H213" s="604" t="s">
        <v>544</v>
      </c>
    </row>
    <row r="214" spans="1:8" ht="15" x14ac:dyDescent="0.2">
      <c r="A214" s="197" t="s">
        <v>524</v>
      </c>
      <c r="B214" s="7">
        <v>0.31597222222222221</v>
      </c>
      <c r="C214" s="30" t="s">
        <v>251</v>
      </c>
      <c r="D214" s="563" t="s">
        <v>958</v>
      </c>
      <c r="E214" s="166">
        <v>7</v>
      </c>
      <c r="F214" s="605" t="s">
        <v>463</v>
      </c>
      <c r="G214" s="603">
        <v>7</v>
      </c>
      <c r="H214" s="604" t="s">
        <v>544</v>
      </c>
    </row>
    <row r="215" spans="1:8" ht="15" x14ac:dyDescent="0.2">
      <c r="A215" s="197" t="s">
        <v>524</v>
      </c>
      <c r="B215" s="7">
        <v>0.31805555555555554</v>
      </c>
      <c r="C215" s="30" t="s">
        <v>253</v>
      </c>
      <c r="D215" s="563" t="s">
        <v>959</v>
      </c>
      <c r="E215" s="166">
        <v>8</v>
      </c>
      <c r="F215" s="605" t="s">
        <v>462</v>
      </c>
      <c r="G215" s="603">
        <v>6</v>
      </c>
      <c r="H215" s="604" t="s">
        <v>544</v>
      </c>
    </row>
    <row r="216" spans="1:8" ht="25.5" x14ac:dyDescent="0.2">
      <c r="A216" s="197" t="s">
        <v>524</v>
      </c>
      <c r="B216" s="7">
        <v>0.32083333333333336</v>
      </c>
      <c r="C216" s="30" t="s">
        <v>254</v>
      </c>
      <c r="D216" s="73" t="s">
        <v>255</v>
      </c>
      <c r="E216" s="166">
        <v>9</v>
      </c>
      <c r="F216" s="605" t="s">
        <v>461</v>
      </c>
      <c r="G216" s="603">
        <v>5</v>
      </c>
      <c r="H216" s="604" t="s">
        <v>544</v>
      </c>
    </row>
    <row r="217" spans="1:8" ht="25.5" x14ac:dyDescent="0.2">
      <c r="A217" s="197" t="s">
        <v>524</v>
      </c>
      <c r="B217" s="7">
        <v>0.3215277777777778</v>
      </c>
      <c r="C217" s="30" t="s">
        <v>254</v>
      </c>
      <c r="D217" s="143" t="s">
        <v>1082</v>
      </c>
      <c r="E217" s="166">
        <v>10</v>
      </c>
      <c r="F217" s="645" t="s">
        <v>1083</v>
      </c>
      <c r="G217" s="603">
        <v>4</v>
      </c>
      <c r="H217" s="604" t="s">
        <v>544</v>
      </c>
    </row>
    <row r="218" spans="1:8" ht="25.5" x14ac:dyDescent="0.2">
      <c r="A218" s="197" t="s">
        <v>524</v>
      </c>
      <c r="B218" s="7">
        <v>0.32291666666666669</v>
      </c>
      <c r="C218" s="30" t="s">
        <v>254</v>
      </c>
      <c r="D218" s="557" t="s">
        <v>927</v>
      </c>
      <c r="E218" s="166">
        <v>11</v>
      </c>
      <c r="F218" s="605" t="s">
        <v>460</v>
      </c>
      <c r="G218" s="603">
        <v>3</v>
      </c>
      <c r="H218" s="604" t="s">
        <v>544</v>
      </c>
    </row>
    <row r="219" spans="1:8" ht="25.5" x14ac:dyDescent="0.2">
      <c r="A219" s="197" t="s">
        <v>524</v>
      </c>
      <c r="B219" s="7">
        <v>0.32500000000000001</v>
      </c>
      <c r="C219" s="30" t="s">
        <v>254</v>
      </c>
      <c r="D219" s="143" t="s">
        <v>960</v>
      </c>
      <c r="E219" s="199">
        <v>12</v>
      </c>
      <c r="F219" s="605" t="s">
        <v>459</v>
      </c>
      <c r="G219" s="619">
        <v>2</v>
      </c>
      <c r="H219" s="604" t="s">
        <v>544</v>
      </c>
    </row>
    <row r="220" spans="1:8" ht="26.25" thickBot="1" x14ac:dyDescent="0.25">
      <c r="A220" s="223" t="s">
        <v>524</v>
      </c>
      <c r="B220" s="224">
        <v>0.32708333333333334</v>
      </c>
      <c r="C220" s="279" t="s">
        <v>254</v>
      </c>
      <c r="D220" s="280" t="s">
        <v>256</v>
      </c>
      <c r="E220" s="281">
        <v>13</v>
      </c>
      <c r="F220" s="606" t="s">
        <v>458</v>
      </c>
      <c r="G220" s="646">
        <v>1</v>
      </c>
      <c r="H220" s="667" t="s">
        <v>544</v>
      </c>
    </row>
    <row r="221" spans="1:8" ht="25.5" x14ac:dyDescent="0.2">
      <c r="A221" s="666" t="s">
        <v>525</v>
      </c>
      <c r="B221" s="218">
        <v>0.30208333333333331</v>
      </c>
      <c r="C221" s="282" t="s">
        <v>258</v>
      </c>
      <c r="D221" s="283" t="s">
        <v>636</v>
      </c>
      <c r="E221" s="221">
        <v>1</v>
      </c>
      <c r="F221" s="608" t="s">
        <v>731</v>
      </c>
      <c r="G221" s="600">
        <v>12</v>
      </c>
      <c r="H221" s="601" t="s">
        <v>545</v>
      </c>
    </row>
    <row r="222" spans="1:8" ht="25.5" x14ac:dyDescent="0.2">
      <c r="A222" s="197" t="s">
        <v>525</v>
      </c>
      <c r="B222" s="7">
        <v>0.30555555555555552</v>
      </c>
      <c r="C222" s="32" t="s">
        <v>249</v>
      </c>
      <c r="D222" s="75" t="s">
        <v>259</v>
      </c>
      <c r="E222" s="166">
        <v>2</v>
      </c>
      <c r="F222" s="605" t="s">
        <v>476</v>
      </c>
      <c r="G222" s="603">
        <v>11</v>
      </c>
      <c r="H222" s="604" t="s">
        <v>545</v>
      </c>
    </row>
    <row r="223" spans="1:8" ht="25.5" x14ac:dyDescent="0.2">
      <c r="A223" s="197" t="s">
        <v>525</v>
      </c>
      <c r="B223" s="7">
        <v>0.30833333333333335</v>
      </c>
      <c r="C223" s="32" t="s">
        <v>260</v>
      </c>
      <c r="D223" s="75" t="s">
        <v>261</v>
      </c>
      <c r="E223" s="166">
        <v>3</v>
      </c>
      <c r="F223" s="605" t="s">
        <v>475</v>
      </c>
      <c r="G223" s="603">
        <v>10</v>
      </c>
      <c r="H223" s="604" t="s">
        <v>545</v>
      </c>
    </row>
    <row r="224" spans="1:8" ht="25.5" x14ac:dyDescent="0.2">
      <c r="A224" s="197" t="s">
        <v>525</v>
      </c>
      <c r="B224" s="7">
        <v>0.31041666666666667</v>
      </c>
      <c r="C224" s="32" t="s">
        <v>260</v>
      </c>
      <c r="D224" s="127" t="s">
        <v>844</v>
      </c>
      <c r="E224" s="166">
        <v>4</v>
      </c>
      <c r="F224" s="605" t="s">
        <v>474</v>
      </c>
      <c r="G224" s="603">
        <v>9</v>
      </c>
      <c r="H224" s="604" t="s">
        <v>545</v>
      </c>
    </row>
    <row r="225" spans="1:8" ht="25.5" x14ac:dyDescent="0.2">
      <c r="A225" s="197" t="s">
        <v>525</v>
      </c>
      <c r="B225" s="7">
        <v>0.3125</v>
      </c>
      <c r="C225" s="32" t="s">
        <v>262</v>
      </c>
      <c r="D225" s="75" t="s">
        <v>263</v>
      </c>
      <c r="E225" s="166">
        <v>5</v>
      </c>
      <c r="F225" s="605" t="s">
        <v>473</v>
      </c>
      <c r="G225" s="603">
        <v>8</v>
      </c>
      <c r="H225" s="604" t="s">
        <v>545</v>
      </c>
    </row>
    <row r="226" spans="1:8" ht="25.5" x14ac:dyDescent="0.2">
      <c r="A226" s="197" t="s">
        <v>525</v>
      </c>
      <c r="B226" s="7">
        <v>0.31527777777777777</v>
      </c>
      <c r="C226" s="32" t="s">
        <v>264</v>
      </c>
      <c r="D226" s="127" t="s">
        <v>872</v>
      </c>
      <c r="E226" s="166">
        <v>6</v>
      </c>
      <c r="F226" s="605" t="s">
        <v>472</v>
      </c>
      <c r="G226" s="603">
        <v>7</v>
      </c>
      <c r="H226" s="604" t="s">
        <v>545</v>
      </c>
    </row>
    <row r="227" spans="1:8" ht="25.5" x14ac:dyDescent="0.2">
      <c r="A227" s="197" t="s">
        <v>525</v>
      </c>
      <c r="B227" s="7">
        <v>0.31666666666666665</v>
      </c>
      <c r="C227" s="32" t="s">
        <v>264</v>
      </c>
      <c r="D227" s="127" t="s">
        <v>1017</v>
      </c>
      <c r="E227" s="166">
        <v>7</v>
      </c>
      <c r="F227" s="605" t="s">
        <v>471</v>
      </c>
      <c r="G227" s="603">
        <v>6</v>
      </c>
      <c r="H227" s="604" t="s">
        <v>545</v>
      </c>
    </row>
    <row r="228" spans="1:8" ht="25.5" x14ac:dyDescent="0.2">
      <c r="A228" s="197" t="s">
        <v>525</v>
      </c>
      <c r="B228" s="7">
        <v>0.31875000000000003</v>
      </c>
      <c r="C228" s="32" t="s">
        <v>265</v>
      </c>
      <c r="D228" s="127" t="s">
        <v>1014</v>
      </c>
      <c r="E228" s="166">
        <v>8</v>
      </c>
      <c r="F228" s="605" t="s">
        <v>470</v>
      </c>
      <c r="G228" s="603">
        <v>5</v>
      </c>
      <c r="H228" s="604" t="s">
        <v>545</v>
      </c>
    </row>
    <row r="229" spans="1:8" ht="38.25" x14ac:dyDescent="0.2">
      <c r="A229" s="197" t="s">
        <v>525</v>
      </c>
      <c r="B229" s="7">
        <v>0.32013888888888892</v>
      </c>
      <c r="C229" s="32" t="s">
        <v>265</v>
      </c>
      <c r="D229" s="127" t="s">
        <v>1015</v>
      </c>
      <c r="E229" s="166">
        <v>9</v>
      </c>
      <c r="F229" s="605" t="s">
        <v>469</v>
      </c>
      <c r="G229" s="603">
        <v>4</v>
      </c>
      <c r="H229" s="604" t="s">
        <v>545</v>
      </c>
    </row>
    <row r="230" spans="1:8" ht="48" x14ac:dyDescent="0.2">
      <c r="A230" s="197" t="s">
        <v>525</v>
      </c>
      <c r="B230" s="7">
        <v>0.3215277777777778</v>
      </c>
      <c r="C230" s="32" t="s">
        <v>265</v>
      </c>
      <c r="D230" s="127" t="s">
        <v>1016</v>
      </c>
      <c r="E230" s="166">
        <v>10</v>
      </c>
      <c r="F230" s="605" t="s">
        <v>580</v>
      </c>
      <c r="G230" s="603">
        <v>3</v>
      </c>
      <c r="H230" s="604" t="s">
        <v>545</v>
      </c>
    </row>
    <row r="231" spans="1:8" ht="25.5" x14ac:dyDescent="0.2">
      <c r="A231" s="197" t="s">
        <v>525</v>
      </c>
      <c r="B231" s="7">
        <v>0.32916666666666666</v>
      </c>
      <c r="C231" s="32" t="s">
        <v>975</v>
      </c>
      <c r="D231" s="127" t="s">
        <v>976</v>
      </c>
      <c r="E231" s="166">
        <v>11</v>
      </c>
      <c r="F231" s="605" t="s">
        <v>974</v>
      </c>
      <c r="G231" s="603">
        <v>2</v>
      </c>
      <c r="H231" s="604" t="s">
        <v>545</v>
      </c>
    </row>
    <row r="232" spans="1:8" ht="25.5" x14ac:dyDescent="0.2">
      <c r="A232" s="197" t="s">
        <v>525</v>
      </c>
      <c r="B232" s="7">
        <v>0.33124999999999999</v>
      </c>
      <c r="C232" s="32" t="s">
        <v>266</v>
      </c>
      <c r="D232" s="75" t="s">
        <v>296</v>
      </c>
      <c r="E232" s="166">
        <v>12</v>
      </c>
      <c r="F232" s="605" t="s">
        <v>974</v>
      </c>
      <c r="G232" s="603">
        <v>2</v>
      </c>
      <c r="H232" s="604" t="s">
        <v>545</v>
      </c>
    </row>
    <row r="233" spans="1:8" ht="26.25" thickBot="1" x14ac:dyDescent="0.25">
      <c r="A233" s="223" t="s">
        <v>525</v>
      </c>
      <c r="B233" s="224">
        <v>0.33333333333333331</v>
      </c>
      <c r="C233" s="284" t="s">
        <v>224</v>
      </c>
      <c r="D233" s="285" t="s">
        <v>267</v>
      </c>
      <c r="E233" s="227">
        <v>13</v>
      </c>
      <c r="F233" s="647" t="s">
        <v>468</v>
      </c>
      <c r="G233" s="607">
        <v>1</v>
      </c>
      <c r="H233" s="667" t="s">
        <v>545</v>
      </c>
    </row>
    <row r="234" spans="1:8" ht="38.25" x14ac:dyDescent="0.2">
      <c r="A234" s="666" t="s">
        <v>227</v>
      </c>
      <c r="B234" s="218">
        <v>0.31944444444444448</v>
      </c>
      <c r="C234" s="286" t="s">
        <v>228</v>
      </c>
      <c r="D234" s="287" t="s">
        <v>897</v>
      </c>
      <c r="E234" s="288">
        <v>1</v>
      </c>
      <c r="F234" s="608" t="s">
        <v>902</v>
      </c>
      <c r="G234" s="613">
        <v>9</v>
      </c>
      <c r="H234" s="601" t="s">
        <v>546</v>
      </c>
    </row>
    <row r="235" spans="1:8" ht="36" x14ac:dyDescent="0.2">
      <c r="A235" s="197" t="s">
        <v>227</v>
      </c>
      <c r="B235" s="7">
        <v>0.32152844444444445</v>
      </c>
      <c r="C235" s="24" t="s">
        <v>228</v>
      </c>
      <c r="D235" s="676" t="s">
        <v>1024</v>
      </c>
      <c r="E235" s="166">
        <v>2</v>
      </c>
      <c r="F235" s="648" t="s">
        <v>1025</v>
      </c>
      <c r="G235" s="615">
        <v>8</v>
      </c>
      <c r="H235" s="604" t="s">
        <v>546</v>
      </c>
    </row>
    <row r="236" spans="1:8" ht="36" x14ac:dyDescent="0.2">
      <c r="A236" s="197" t="s">
        <v>227</v>
      </c>
      <c r="B236" s="7">
        <v>0.32361177777777783</v>
      </c>
      <c r="C236" s="24" t="s">
        <v>229</v>
      </c>
      <c r="D236" s="76" t="s">
        <v>230</v>
      </c>
      <c r="E236" s="289">
        <v>3</v>
      </c>
      <c r="F236" s="648" t="s">
        <v>230</v>
      </c>
      <c r="G236" s="615">
        <v>7</v>
      </c>
      <c r="H236" s="604" t="s">
        <v>546</v>
      </c>
    </row>
    <row r="237" spans="1:8" ht="25.5" x14ac:dyDescent="0.2">
      <c r="A237" s="197" t="s">
        <v>227</v>
      </c>
      <c r="B237" s="7">
        <v>0.32430622222222222</v>
      </c>
      <c r="C237" s="24" t="s">
        <v>229</v>
      </c>
      <c r="D237" s="551" t="s">
        <v>903</v>
      </c>
      <c r="E237" s="166">
        <v>4</v>
      </c>
      <c r="F237" s="648" t="s">
        <v>513</v>
      </c>
      <c r="G237" s="615">
        <v>6</v>
      </c>
      <c r="H237" s="604" t="s">
        <v>546</v>
      </c>
    </row>
    <row r="238" spans="1:8" ht="25.5" x14ac:dyDescent="0.2">
      <c r="A238" s="197" t="s">
        <v>227</v>
      </c>
      <c r="B238" s="7">
        <v>0.32500066666666672</v>
      </c>
      <c r="C238" s="24" t="s">
        <v>229</v>
      </c>
      <c r="D238" s="551" t="s">
        <v>306</v>
      </c>
      <c r="E238" s="289">
        <v>5</v>
      </c>
      <c r="F238" s="648" t="s">
        <v>901</v>
      </c>
      <c r="G238" s="615">
        <v>5</v>
      </c>
      <c r="H238" s="604" t="s">
        <v>546</v>
      </c>
    </row>
    <row r="239" spans="1:8" ht="24" x14ac:dyDescent="0.2">
      <c r="A239" s="197" t="s">
        <v>227</v>
      </c>
      <c r="B239" s="12">
        <v>0.3263888888888889</v>
      </c>
      <c r="C239" s="24" t="s">
        <v>229</v>
      </c>
      <c r="D239" s="551" t="s">
        <v>898</v>
      </c>
      <c r="E239" s="166">
        <v>6</v>
      </c>
      <c r="F239" s="648" t="s">
        <v>898</v>
      </c>
      <c r="G239" s="615">
        <v>4</v>
      </c>
      <c r="H239" s="604" t="s">
        <v>546</v>
      </c>
    </row>
    <row r="240" spans="1:8" ht="25.5" x14ac:dyDescent="0.2">
      <c r="A240" s="197" t="s">
        <v>227</v>
      </c>
      <c r="B240" s="12">
        <v>0.32777777777777778</v>
      </c>
      <c r="C240" s="24" t="s">
        <v>229</v>
      </c>
      <c r="D240" s="76" t="s">
        <v>295</v>
      </c>
      <c r="E240" s="289">
        <v>7</v>
      </c>
      <c r="F240" s="605" t="s">
        <v>369</v>
      </c>
      <c r="G240" s="615">
        <v>3</v>
      </c>
      <c r="H240" s="604" t="s">
        <v>546</v>
      </c>
    </row>
    <row r="241" spans="1:8" ht="38.25" x14ac:dyDescent="0.2">
      <c r="A241" s="197" t="s">
        <v>227</v>
      </c>
      <c r="B241" s="12">
        <v>0.32916666666666666</v>
      </c>
      <c r="C241" s="24" t="s">
        <v>229</v>
      </c>
      <c r="D241" s="77" t="s">
        <v>231</v>
      </c>
      <c r="E241" s="166">
        <v>8</v>
      </c>
      <c r="F241" s="605" t="s">
        <v>871</v>
      </c>
      <c r="G241" s="615">
        <v>2</v>
      </c>
      <c r="H241" s="604" t="s">
        <v>546</v>
      </c>
    </row>
    <row r="242" spans="1:8" ht="36.75" thickBot="1" x14ac:dyDescent="0.25">
      <c r="A242" s="223" t="s">
        <v>227</v>
      </c>
      <c r="B242" s="347">
        <v>0.33124999999999999</v>
      </c>
      <c r="C242" s="348" t="s">
        <v>139</v>
      </c>
      <c r="D242" s="349" t="s">
        <v>741</v>
      </c>
      <c r="E242" s="290">
        <v>9</v>
      </c>
      <c r="F242" s="606" t="s">
        <v>368</v>
      </c>
      <c r="G242" s="618">
        <v>1</v>
      </c>
      <c r="H242" s="316" t="s">
        <v>546</v>
      </c>
    </row>
    <row r="243" spans="1:8" ht="48" x14ac:dyDescent="0.2">
      <c r="A243" s="666" t="s">
        <v>232</v>
      </c>
      <c r="B243" s="336">
        <v>0.32291666666666669</v>
      </c>
      <c r="C243" s="331" t="s">
        <v>728</v>
      </c>
      <c r="D243" s="332" t="s">
        <v>801</v>
      </c>
      <c r="E243" s="333">
        <v>1</v>
      </c>
      <c r="F243" s="636" t="s">
        <v>802</v>
      </c>
      <c r="G243" s="637">
        <v>9</v>
      </c>
      <c r="H243" s="638" t="s">
        <v>547</v>
      </c>
    </row>
    <row r="244" spans="1:8" ht="25.5" x14ac:dyDescent="0.2">
      <c r="A244" s="197" t="s">
        <v>232</v>
      </c>
      <c r="B244" s="94">
        <v>0.32500000000000001</v>
      </c>
      <c r="C244" s="25" t="s">
        <v>228</v>
      </c>
      <c r="D244" s="215" t="s">
        <v>899</v>
      </c>
      <c r="E244" s="166">
        <v>2</v>
      </c>
      <c r="F244" s="605" t="s">
        <v>374</v>
      </c>
      <c r="G244" s="603">
        <v>8</v>
      </c>
      <c r="H244" s="604" t="s">
        <v>547</v>
      </c>
    </row>
    <row r="245" spans="1:8" ht="25.5" x14ac:dyDescent="0.2">
      <c r="A245" s="197" t="s">
        <v>232</v>
      </c>
      <c r="B245" s="94">
        <v>0.32708333333333334</v>
      </c>
      <c r="C245" s="25" t="s">
        <v>736</v>
      </c>
      <c r="D245" s="216" t="s">
        <v>737</v>
      </c>
      <c r="E245" s="289">
        <v>3</v>
      </c>
      <c r="F245" s="605" t="s">
        <v>373</v>
      </c>
      <c r="G245" s="603">
        <v>7</v>
      </c>
      <c r="H245" s="604" t="s">
        <v>547</v>
      </c>
    </row>
    <row r="246" spans="1:8" ht="25.5" x14ac:dyDescent="0.2">
      <c r="A246" s="197" t="s">
        <v>232</v>
      </c>
      <c r="B246" s="7">
        <v>0.32777777777777778</v>
      </c>
      <c r="C246" s="25" t="s">
        <v>228</v>
      </c>
      <c r="D246" s="215" t="s">
        <v>803</v>
      </c>
      <c r="E246" s="289">
        <v>4</v>
      </c>
      <c r="F246" s="605" t="s">
        <v>371</v>
      </c>
      <c r="G246" s="603">
        <v>6</v>
      </c>
      <c r="H246" s="604" t="s">
        <v>547</v>
      </c>
    </row>
    <row r="247" spans="1:8" ht="25.5" x14ac:dyDescent="0.2">
      <c r="A247" s="197" t="s">
        <v>232</v>
      </c>
      <c r="B247" s="7">
        <v>0.32847288888888887</v>
      </c>
      <c r="C247" s="25" t="s">
        <v>61</v>
      </c>
      <c r="D247" s="215" t="s">
        <v>714</v>
      </c>
      <c r="E247" s="289">
        <v>5</v>
      </c>
      <c r="F247" s="605" t="s">
        <v>372</v>
      </c>
      <c r="G247" s="603">
        <v>5</v>
      </c>
      <c r="H247" s="604" t="s">
        <v>547</v>
      </c>
    </row>
    <row r="248" spans="1:8" ht="25.5" x14ac:dyDescent="0.2">
      <c r="A248" s="197" t="s">
        <v>232</v>
      </c>
      <c r="B248" s="7">
        <v>0.32986177777777775</v>
      </c>
      <c r="C248" s="25" t="s">
        <v>61</v>
      </c>
      <c r="D248" s="215" t="s">
        <v>900</v>
      </c>
      <c r="E248" s="166">
        <v>6</v>
      </c>
      <c r="F248" s="605" t="s">
        <v>711</v>
      </c>
      <c r="G248" s="603">
        <v>4</v>
      </c>
      <c r="H248" s="604" t="s">
        <v>547</v>
      </c>
    </row>
    <row r="249" spans="1:8" ht="24" x14ac:dyDescent="0.2">
      <c r="A249" s="197" t="s">
        <v>232</v>
      </c>
      <c r="B249" s="7">
        <v>0.33055622222222225</v>
      </c>
      <c r="C249" s="25" t="s">
        <v>61</v>
      </c>
      <c r="D249" s="215" t="s">
        <v>709</v>
      </c>
      <c r="E249" s="289">
        <v>7</v>
      </c>
      <c r="F249" s="649" t="s">
        <v>712</v>
      </c>
      <c r="G249" s="603">
        <v>3</v>
      </c>
      <c r="H249" s="604" t="s">
        <v>547</v>
      </c>
    </row>
    <row r="250" spans="1:8" ht="36" x14ac:dyDescent="0.2">
      <c r="A250" s="197" t="s">
        <v>232</v>
      </c>
      <c r="B250" s="7">
        <v>0.33194511111111114</v>
      </c>
      <c r="C250" s="25" t="s">
        <v>61</v>
      </c>
      <c r="D250" s="215" t="s">
        <v>710</v>
      </c>
      <c r="E250" s="166">
        <v>8</v>
      </c>
      <c r="F250" s="649" t="s">
        <v>710</v>
      </c>
      <c r="G250" s="603">
        <v>2</v>
      </c>
      <c r="H250" s="604" t="s">
        <v>547</v>
      </c>
    </row>
    <row r="251" spans="1:8" ht="26.25" thickBot="1" x14ac:dyDescent="0.25">
      <c r="A251" s="223" t="s">
        <v>232</v>
      </c>
      <c r="B251" s="224">
        <v>0.33263955555555552</v>
      </c>
      <c r="C251" s="291" t="s">
        <v>61</v>
      </c>
      <c r="D251" s="292" t="s">
        <v>233</v>
      </c>
      <c r="E251" s="290">
        <v>9</v>
      </c>
      <c r="F251" s="606" t="s">
        <v>370</v>
      </c>
      <c r="G251" s="607">
        <v>1</v>
      </c>
      <c r="H251" s="667" t="s">
        <v>547</v>
      </c>
    </row>
    <row r="252" spans="1:8" ht="38.25" x14ac:dyDescent="0.2">
      <c r="A252" s="666" t="s">
        <v>272</v>
      </c>
      <c r="B252" s="350">
        <v>0.30208333333333331</v>
      </c>
      <c r="C252" s="486" t="s">
        <v>273</v>
      </c>
      <c r="D252" s="487" t="s">
        <v>851</v>
      </c>
      <c r="E252" s="351">
        <v>1</v>
      </c>
      <c r="F252" s="605" t="s">
        <v>852</v>
      </c>
      <c r="G252" s="603">
        <v>14</v>
      </c>
      <c r="H252" s="604" t="s">
        <v>548</v>
      </c>
    </row>
    <row r="253" spans="1:8" ht="25.5" x14ac:dyDescent="0.2">
      <c r="A253" s="197" t="s">
        <v>272</v>
      </c>
      <c r="B253" s="46">
        <v>0.30486111111111108</v>
      </c>
      <c r="C253" s="33" t="s">
        <v>273</v>
      </c>
      <c r="D253" s="320" t="s">
        <v>732</v>
      </c>
      <c r="E253" s="166">
        <v>2</v>
      </c>
      <c r="F253" s="605" t="s">
        <v>733</v>
      </c>
      <c r="G253" s="603">
        <v>13</v>
      </c>
      <c r="H253" s="604" t="s">
        <v>548</v>
      </c>
    </row>
    <row r="254" spans="1:8" ht="38.25" x14ac:dyDescent="0.2">
      <c r="A254" s="197" t="s">
        <v>272</v>
      </c>
      <c r="B254" s="46">
        <v>0.30833333333333335</v>
      </c>
      <c r="C254" s="23" t="s">
        <v>221</v>
      </c>
      <c r="D254" s="493" t="s">
        <v>858</v>
      </c>
      <c r="E254" s="166">
        <v>3</v>
      </c>
      <c r="F254" s="605" t="s">
        <v>485</v>
      </c>
      <c r="G254" s="603">
        <v>12</v>
      </c>
      <c r="H254" s="604" t="s">
        <v>548</v>
      </c>
    </row>
    <row r="255" spans="1:8" ht="38.25" x14ac:dyDescent="0.2">
      <c r="A255" s="197" t="s">
        <v>272</v>
      </c>
      <c r="B255" s="46">
        <v>0.31180555555555556</v>
      </c>
      <c r="C255" s="23" t="s">
        <v>221</v>
      </c>
      <c r="D255" s="494" t="s">
        <v>859</v>
      </c>
      <c r="E255" s="166">
        <v>4</v>
      </c>
      <c r="F255" s="605" t="s">
        <v>484</v>
      </c>
      <c r="G255" s="603">
        <v>11</v>
      </c>
      <c r="H255" s="604" t="s">
        <v>548</v>
      </c>
    </row>
    <row r="256" spans="1:8" ht="25.5" x14ac:dyDescent="0.2">
      <c r="A256" s="197" t="s">
        <v>272</v>
      </c>
      <c r="B256" s="46">
        <v>0.31319444444444444</v>
      </c>
      <c r="C256" s="23" t="s">
        <v>222</v>
      </c>
      <c r="D256" s="494" t="s">
        <v>1010</v>
      </c>
      <c r="E256" s="166">
        <v>5</v>
      </c>
      <c r="F256" s="605" t="s">
        <v>1011</v>
      </c>
      <c r="G256" s="603">
        <v>10</v>
      </c>
      <c r="H256" s="604" t="s">
        <v>548</v>
      </c>
    </row>
    <row r="257" spans="1:8" ht="25.5" x14ac:dyDescent="0.2">
      <c r="A257" s="197" t="s">
        <v>272</v>
      </c>
      <c r="B257" s="46">
        <v>0.31527777777777777</v>
      </c>
      <c r="C257" s="33" t="s">
        <v>222</v>
      </c>
      <c r="D257" s="320" t="s">
        <v>1009</v>
      </c>
      <c r="E257" s="166">
        <v>6</v>
      </c>
      <c r="F257" s="605" t="s">
        <v>483</v>
      </c>
      <c r="G257" s="603">
        <v>9</v>
      </c>
      <c r="H257" s="604" t="s">
        <v>548</v>
      </c>
    </row>
    <row r="258" spans="1:8" ht="25.5" x14ac:dyDescent="0.2">
      <c r="A258" s="197" t="s">
        <v>272</v>
      </c>
      <c r="B258" s="46">
        <v>0.31736111111111115</v>
      </c>
      <c r="C258" s="33" t="s">
        <v>222</v>
      </c>
      <c r="D258" s="320" t="s">
        <v>861</v>
      </c>
      <c r="E258" s="166">
        <v>7</v>
      </c>
      <c r="F258" s="605" t="s">
        <v>482</v>
      </c>
      <c r="G258" s="603">
        <v>8</v>
      </c>
      <c r="H258" s="604" t="s">
        <v>548</v>
      </c>
    </row>
    <row r="259" spans="1:8" ht="38.25" x14ac:dyDescent="0.2">
      <c r="A259" s="197" t="s">
        <v>272</v>
      </c>
      <c r="B259" s="46">
        <v>0.32013888888888892</v>
      </c>
      <c r="C259" s="33" t="s">
        <v>265</v>
      </c>
      <c r="D259" s="320" t="s">
        <v>856</v>
      </c>
      <c r="E259" s="166">
        <v>8</v>
      </c>
      <c r="F259" s="605" t="s">
        <v>481</v>
      </c>
      <c r="G259" s="603">
        <v>7</v>
      </c>
      <c r="H259" s="604" t="s">
        <v>548</v>
      </c>
    </row>
    <row r="260" spans="1:8" ht="25.5" x14ac:dyDescent="0.2">
      <c r="A260" s="197" t="s">
        <v>272</v>
      </c>
      <c r="B260" s="46">
        <v>0.32222222222222224</v>
      </c>
      <c r="C260" s="33" t="s">
        <v>265</v>
      </c>
      <c r="D260" s="492" t="s">
        <v>857</v>
      </c>
      <c r="E260" s="166">
        <v>9</v>
      </c>
      <c r="F260" s="605" t="s">
        <v>862</v>
      </c>
      <c r="G260" s="603">
        <v>6</v>
      </c>
      <c r="H260" s="604" t="s">
        <v>548</v>
      </c>
    </row>
    <row r="261" spans="1:8" ht="25.5" x14ac:dyDescent="0.2">
      <c r="A261" s="197" t="s">
        <v>272</v>
      </c>
      <c r="B261" s="46">
        <v>0.32361111111111113</v>
      </c>
      <c r="C261" s="33" t="s">
        <v>265</v>
      </c>
      <c r="D261" s="491" t="s">
        <v>1013</v>
      </c>
      <c r="E261" s="166">
        <v>10</v>
      </c>
      <c r="F261" s="605" t="s">
        <v>939</v>
      </c>
      <c r="G261" s="603">
        <v>5</v>
      </c>
      <c r="H261" s="604" t="s">
        <v>548</v>
      </c>
    </row>
    <row r="262" spans="1:8" ht="25.5" x14ac:dyDescent="0.2">
      <c r="A262" s="197" t="s">
        <v>272</v>
      </c>
      <c r="B262" s="46">
        <v>0.32500000000000001</v>
      </c>
      <c r="C262" s="33" t="s">
        <v>265</v>
      </c>
      <c r="D262" s="491" t="s">
        <v>1012</v>
      </c>
      <c r="E262" s="166">
        <v>11</v>
      </c>
      <c r="F262" s="605" t="s">
        <v>480</v>
      </c>
      <c r="G262" s="603">
        <v>4</v>
      </c>
      <c r="H262" s="604" t="s">
        <v>548</v>
      </c>
    </row>
    <row r="263" spans="1:8" ht="36" x14ac:dyDescent="0.2">
      <c r="A263" s="197" t="s">
        <v>272</v>
      </c>
      <c r="B263" s="46">
        <v>0.3263888888888889</v>
      </c>
      <c r="C263" s="33" t="s">
        <v>274</v>
      </c>
      <c r="D263" s="491" t="s">
        <v>907</v>
      </c>
      <c r="E263" s="166">
        <v>12</v>
      </c>
      <c r="F263" s="605" t="s">
        <v>1008</v>
      </c>
      <c r="G263" s="603">
        <v>3</v>
      </c>
      <c r="H263" s="604" t="s">
        <v>548</v>
      </c>
    </row>
    <row r="264" spans="1:8" ht="25.5" x14ac:dyDescent="0.2">
      <c r="A264" s="197" t="s">
        <v>272</v>
      </c>
      <c r="B264" s="46">
        <v>0.32847222222222222</v>
      </c>
      <c r="C264" s="33" t="s">
        <v>274</v>
      </c>
      <c r="D264" s="491" t="s">
        <v>860</v>
      </c>
      <c r="E264" s="166">
        <v>13</v>
      </c>
      <c r="F264" s="605" t="s">
        <v>479</v>
      </c>
      <c r="G264" s="603">
        <v>2</v>
      </c>
      <c r="H264" s="604" t="s">
        <v>548</v>
      </c>
    </row>
    <row r="265" spans="1:8" ht="26.25" thickBot="1" x14ac:dyDescent="0.25">
      <c r="A265" s="223" t="s">
        <v>272</v>
      </c>
      <c r="B265" s="266">
        <v>0.33263888888888887</v>
      </c>
      <c r="C265" s="256" t="s">
        <v>225</v>
      </c>
      <c r="D265" s="497" t="s">
        <v>855</v>
      </c>
      <c r="E265" s="227">
        <v>14</v>
      </c>
      <c r="F265" s="606" t="s">
        <v>478</v>
      </c>
      <c r="G265" s="607">
        <v>1</v>
      </c>
      <c r="H265" s="316" t="s">
        <v>548</v>
      </c>
    </row>
    <row r="266" spans="1:8" ht="25.5" x14ac:dyDescent="0.2">
      <c r="A266" s="666" t="s">
        <v>278</v>
      </c>
      <c r="B266" s="498">
        <v>0.31944444444444448</v>
      </c>
      <c r="C266" s="499" t="s">
        <v>274</v>
      </c>
      <c r="D266" s="500" t="s">
        <v>868</v>
      </c>
      <c r="E266" s="501">
        <v>1</v>
      </c>
      <c r="F266" s="636" t="s">
        <v>870</v>
      </c>
      <c r="G266" s="637">
        <v>9</v>
      </c>
      <c r="H266" s="638" t="s">
        <v>549</v>
      </c>
    </row>
    <row r="267" spans="1:8" ht="25.5" x14ac:dyDescent="0.2">
      <c r="A267" s="197" t="s">
        <v>278</v>
      </c>
      <c r="B267" s="7">
        <v>0.32083333333333336</v>
      </c>
      <c r="C267" s="16" t="s">
        <v>274</v>
      </c>
      <c r="D267" s="322" t="s">
        <v>867</v>
      </c>
      <c r="E267" s="166">
        <v>2</v>
      </c>
      <c r="F267" s="605" t="s">
        <v>869</v>
      </c>
      <c r="G267" s="603">
        <v>8</v>
      </c>
      <c r="H267" s="604" t="s">
        <v>549</v>
      </c>
    </row>
    <row r="268" spans="1:8" ht="25.5" x14ac:dyDescent="0.2">
      <c r="A268" s="197" t="s">
        <v>278</v>
      </c>
      <c r="B268" s="7">
        <v>0.32291666666666669</v>
      </c>
      <c r="C268" s="16" t="s">
        <v>274</v>
      </c>
      <c r="D268" s="63" t="s">
        <v>279</v>
      </c>
      <c r="E268" s="166">
        <v>3</v>
      </c>
      <c r="F268" s="605" t="s">
        <v>377</v>
      </c>
      <c r="G268" s="603">
        <v>7</v>
      </c>
      <c r="H268" s="604" t="s">
        <v>549</v>
      </c>
    </row>
    <row r="269" spans="1:8" ht="48" x14ac:dyDescent="0.2">
      <c r="A269" s="197" t="s">
        <v>278</v>
      </c>
      <c r="B269" s="7">
        <v>0.3263888888888889</v>
      </c>
      <c r="C269" s="16" t="s">
        <v>274</v>
      </c>
      <c r="D269" s="63" t="s">
        <v>280</v>
      </c>
      <c r="E269" s="166">
        <v>4</v>
      </c>
      <c r="F269" s="605" t="s">
        <v>1188</v>
      </c>
      <c r="G269" s="619" t="s">
        <v>1186</v>
      </c>
      <c r="H269" s="604" t="s">
        <v>549</v>
      </c>
    </row>
    <row r="270" spans="1:8" ht="38.25" x14ac:dyDescent="0.2">
      <c r="A270" s="196" t="s">
        <v>278</v>
      </c>
      <c r="B270" s="7">
        <v>0.32777777777777778</v>
      </c>
      <c r="C270" s="16" t="s">
        <v>274</v>
      </c>
      <c r="D270" s="322" t="s">
        <v>1187</v>
      </c>
      <c r="E270" s="166">
        <v>5</v>
      </c>
      <c r="F270" s="605" t="s">
        <v>1180</v>
      </c>
      <c r="G270" s="603">
        <v>5</v>
      </c>
      <c r="H270" s="612" t="s">
        <v>549</v>
      </c>
    </row>
    <row r="271" spans="1:8" ht="36" x14ac:dyDescent="0.2">
      <c r="A271" s="197" t="s">
        <v>278</v>
      </c>
      <c r="B271" s="7">
        <v>0.32847222222222222</v>
      </c>
      <c r="C271" s="16" t="s">
        <v>274</v>
      </c>
      <c r="D271" s="354" t="s">
        <v>756</v>
      </c>
      <c r="E271" s="289">
        <v>6</v>
      </c>
      <c r="F271" s="605" t="s">
        <v>376</v>
      </c>
      <c r="G271" s="603">
        <v>4</v>
      </c>
      <c r="H271" s="604" t="s">
        <v>549</v>
      </c>
    </row>
    <row r="272" spans="1:8" ht="25.5" x14ac:dyDescent="0.2">
      <c r="A272" s="444" t="s">
        <v>278</v>
      </c>
      <c r="B272" s="445">
        <v>0.33194444444444443</v>
      </c>
      <c r="C272" s="446" t="s">
        <v>57</v>
      </c>
      <c r="D272" s="447" t="s">
        <v>630</v>
      </c>
      <c r="E272" s="448">
        <v>7</v>
      </c>
      <c r="F272" s="630" t="s">
        <v>954</v>
      </c>
      <c r="G272" s="631">
        <v>3</v>
      </c>
      <c r="H272" s="604" t="s">
        <v>549</v>
      </c>
    </row>
    <row r="273" spans="1:8" ht="25.5" customHeight="1" x14ac:dyDescent="0.2">
      <c r="A273" s="444" t="s">
        <v>278</v>
      </c>
      <c r="B273" s="445">
        <v>0.3347222222222222</v>
      </c>
      <c r="C273" s="446" t="s">
        <v>57</v>
      </c>
      <c r="D273" s="447" t="s">
        <v>953</v>
      </c>
      <c r="E273" s="448">
        <v>8</v>
      </c>
      <c r="F273" s="650" t="s">
        <v>962</v>
      </c>
      <c r="G273" s="631">
        <v>2</v>
      </c>
      <c r="H273" s="604" t="s">
        <v>549</v>
      </c>
    </row>
    <row r="274" spans="1:8" ht="26.25" thickBot="1" x14ac:dyDescent="0.25">
      <c r="A274" s="255" t="s">
        <v>278</v>
      </c>
      <c r="B274" s="266">
        <v>0.33680555555555558</v>
      </c>
      <c r="C274" s="256" t="s">
        <v>226</v>
      </c>
      <c r="D274" s="293" t="s">
        <v>505</v>
      </c>
      <c r="E274" s="227">
        <v>9</v>
      </c>
      <c r="F274" s="606" t="s">
        <v>477</v>
      </c>
      <c r="G274" s="607">
        <v>1</v>
      </c>
      <c r="H274" s="667" t="s">
        <v>549</v>
      </c>
    </row>
    <row r="275" spans="1:8" ht="38.25" x14ac:dyDescent="0.2">
      <c r="A275" s="726" t="s">
        <v>282</v>
      </c>
      <c r="B275" s="218">
        <v>0.31597222222222221</v>
      </c>
      <c r="C275" s="294" t="s">
        <v>247</v>
      </c>
      <c r="D275" s="295" t="s">
        <v>1006</v>
      </c>
      <c r="E275" s="221">
        <v>1</v>
      </c>
      <c r="F275" s="608" t="s">
        <v>1005</v>
      </c>
      <c r="G275" s="600">
        <v>6</v>
      </c>
      <c r="H275" s="601" t="s">
        <v>550</v>
      </c>
    </row>
    <row r="276" spans="1:8" ht="38.25" x14ac:dyDescent="0.2">
      <c r="A276" s="197" t="s">
        <v>282</v>
      </c>
      <c r="B276" s="7">
        <v>0.31666666666666665</v>
      </c>
      <c r="C276" s="35" t="s">
        <v>247</v>
      </c>
      <c r="D276" s="78" t="s">
        <v>308</v>
      </c>
      <c r="E276" s="166">
        <v>2</v>
      </c>
      <c r="F276" s="605" t="s">
        <v>401</v>
      </c>
      <c r="G276" s="603">
        <v>5</v>
      </c>
      <c r="H276" s="604" t="s">
        <v>550</v>
      </c>
    </row>
    <row r="277" spans="1:8" ht="25.5" x14ac:dyDescent="0.2">
      <c r="A277" s="197" t="s">
        <v>282</v>
      </c>
      <c r="B277" s="7">
        <v>0.31944444444444448</v>
      </c>
      <c r="C277" s="35" t="s">
        <v>247</v>
      </c>
      <c r="D277" s="78" t="s">
        <v>509</v>
      </c>
      <c r="E277" s="166">
        <v>3</v>
      </c>
      <c r="F277" s="605" t="s">
        <v>400</v>
      </c>
      <c r="G277" s="619" t="s">
        <v>1075</v>
      </c>
      <c r="H277" s="604" t="s">
        <v>550</v>
      </c>
    </row>
    <row r="278" spans="1:8" ht="25.5" x14ac:dyDescent="0.2">
      <c r="A278" s="197" t="s">
        <v>282</v>
      </c>
      <c r="B278" s="46">
        <v>0.32291733333333333</v>
      </c>
      <c r="C278" s="35" t="s">
        <v>247</v>
      </c>
      <c r="D278" s="78" t="s">
        <v>283</v>
      </c>
      <c r="E278" s="165">
        <v>4</v>
      </c>
      <c r="F278" s="605" t="s">
        <v>399</v>
      </c>
      <c r="G278" s="603">
        <v>3</v>
      </c>
      <c r="H278" s="604" t="s">
        <v>550</v>
      </c>
    </row>
    <row r="279" spans="1:8" ht="25.5" x14ac:dyDescent="0.2">
      <c r="A279" s="197" t="s">
        <v>282</v>
      </c>
      <c r="B279" s="7">
        <v>0.3263895555555556</v>
      </c>
      <c r="C279" s="35" t="s">
        <v>284</v>
      </c>
      <c r="D279" s="78" t="s">
        <v>285</v>
      </c>
      <c r="E279" s="166">
        <v>5</v>
      </c>
      <c r="F279" s="605" t="s">
        <v>1074</v>
      </c>
      <c r="G279" s="651">
        <v>2</v>
      </c>
      <c r="H279" s="604" t="s">
        <v>550</v>
      </c>
    </row>
    <row r="280" spans="1:8" ht="36.75" thickBot="1" x14ac:dyDescent="0.25">
      <c r="A280" s="732" t="s">
        <v>282</v>
      </c>
      <c r="B280" s="727">
        <v>0.32847222222222222</v>
      </c>
      <c r="C280" s="728" t="s">
        <v>284</v>
      </c>
      <c r="D280" s="733" t="s">
        <v>1171</v>
      </c>
      <c r="E280" s="729">
        <v>6</v>
      </c>
      <c r="F280" s="730" t="s">
        <v>1076</v>
      </c>
      <c r="G280" s="731">
        <v>1</v>
      </c>
      <c r="H280" s="723" t="s">
        <v>550</v>
      </c>
    </row>
    <row r="281" spans="1:8" ht="25.5" x14ac:dyDescent="0.2">
      <c r="A281" s="666" t="s">
        <v>286</v>
      </c>
      <c r="B281" s="498">
        <v>0.30208333333333331</v>
      </c>
      <c r="C281" s="724" t="s">
        <v>247</v>
      </c>
      <c r="D281" s="725" t="s">
        <v>1007</v>
      </c>
      <c r="E281" s="501">
        <v>1</v>
      </c>
      <c r="F281" s="608" t="s">
        <v>876</v>
      </c>
      <c r="G281" s="600">
        <v>3</v>
      </c>
      <c r="H281" s="601" t="s">
        <v>551</v>
      </c>
    </row>
    <row r="282" spans="1:8" ht="36" x14ac:dyDescent="0.2">
      <c r="A282" s="197" t="s">
        <v>286</v>
      </c>
      <c r="B282" s="7">
        <v>0.30555555555555552</v>
      </c>
      <c r="C282" s="36" t="s">
        <v>247</v>
      </c>
      <c r="D282" s="126" t="s">
        <v>972</v>
      </c>
      <c r="E282" s="166">
        <v>2</v>
      </c>
      <c r="F282" s="605" t="s">
        <v>918</v>
      </c>
      <c r="G282" s="603">
        <v>2</v>
      </c>
      <c r="H282" s="604" t="s">
        <v>551</v>
      </c>
    </row>
    <row r="283" spans="1:8" ht="48.75" thickBot="1" x14ac:dyDescent="0.25">
      <c r="A283" s="223" t="s">
        <v>286</v>
      </c>
      <c r="B283" s="46">
        <v>0.3125</v>
      </c>
      <c r="C283" s="36" t="s">
        <v>247</v>
      </c>
      <c r="D283" s="126" t="s">
        <v>1166</v>
      </c>
      <c r="E283" s="165">
        <v>3</v>
      </c>
      <c r="F283" s="605" t="s">
        <v>1081</v>
      </c>
      <c r="G283" s="603">
        <v>1</v>
      </c>
      <c r="H283" s="667" t="s">
        <v>551</v>
      </c>
    </row>
    <row r="284" spans="1:8" ht="25.5" x14ac:dyDescent="0.2">
      <c r="A284" s="666" t="s">
        <v>2</v>
      </c>
      <c r="B284" s="218">
        <v>0.30902777777777779</v>
      </c>
      <c r="C284" s="282" t="s">
        <v>247</v>
      </c>
      <c r="D284" s="334" t="s">
        <v>775</v>
      </c>
      <c r="E284" s="221">
        <v>1</v>
      </c>
      <c r="F284" s="608" t="s">
        <v>406</v>
      </c>
      <c r="G284" s="600">
        <v>9</v>
      </c>
      <c r="H284" s="601" t="s">
        <v>552</v>
      </c>
    </row>
    <row r="285" spans="1:8" ht="25.5" x14ac:dyDescent="0.2">
      <c r="A285" s="198" t="s">
        <v>2</v>
      </c>
      <c r="B285" s="7">
        <v>0.3125</v>
      </c>
      <c r="C285" s="32" t="s">
        <v>3</v>
      </c>
      <c r="D285" s="127" t="s">
        <v>908</v>
      </c>
      <c r="E285" s="166">
        <v>2</v>
      </c>
      <c r="F285" s="605" t="s">
        <v>405</v>
      </c>
      <c r="G285" s="603">
        <v>8</v>
      </c>
      <c r="H285" s="604" t="s">
        <v>552</v>
      </c>
    </row>
    <row r="286" spans="1:8" ht="25.5" x14ac:dyDescent="0.2">
      <c r="A286" s="198" t="s">
        <v>2</v>
      </c>
      <c r="B286" s="7">
        <v>0.31527777777777777</v>
      </c>
      <c r="C286" s="32" t="s">
        <v>3</v>
      </c>
      <c r="D286" s="127" t="s">
        <v>653</v>
      </c>
      <c r="E286" s="166">
        <v>3</v>
      </c>
      <c r="F286" s="605" t="s">
        <v>757</v>
      </c>
      <c r="G286" s="603">
        <v>7</v>
      </c>
      <c r="H286" s="604" t="s">
        <v>552</v>
      </c>
    </row>
    <row r="287" spans="1:8" ht="25.5" x14ac:dyDescent="0.2">
      <c r="A287" s="198" t="s">
        <v>2</v>
      </c>
      <c r="B287" s="46">
        <v>0.31805555555555554</v>
      </c>
      <c r="C287" s="32" t="s">
        <v>3</v>
      </c>
      <c r="D287" s="127" t="s">
        <v>666</v>
      </c>
      <c r="E287" s="165">
        <v>4</v>
      </c>
      <c r="F287" s="605" t="s">
        <v>404</v>
      </c>
      <c r="G287" s="603">
        <v>6</v>
      </c>
      <c r="H287" s="604" t="s">
        <v>552</v>
      </c>
    </row>
    <row r="288" spans="1:8" ht="25.5" x14ac:dyDescent="0.2">
      <c r="A288" s="198" t="s">
        <v>2</v>
      </c>
      <c r="B288" s="46">
        <v>0.32083333333333336</v>
      </c>
      <c r="C288" s="32" t="s">
        <v>4</v>
      </c>
      <c r="D288" s="127" t="s">
        <v>1103</v>
      </c>
      <c r="E288" s="165">
        <v>5</v>
      </c>
      <c r="F288" s="605" t="s">
        <v>1051</v>
      </c>
      <c r="G288" s="603">
        <v>5</v>
      </c>
      <c r="H288" s="604" t="s">
        <v>552</v>
      </c>
    </row>
    <row r="289" spans="1:8" ht="24" x14ac:dyDescent="0.2">
      <c r="A289" s="198" t="s">
        <v>2</v>
      </c>
      <c r="B289" s="7">
        <v>0.32500000000000001</v>
      </c>
      <c r="C289" s="32" t="s">
        <v>4</v>
      </c>
      <c r="D289" s="127" t="s">
        <v>1046</v>
      </c>
      <c r="E289" s="166">
        <v>6</v>
      </c>
      <c r="F289" s="605" t="s">
        <v>1046</v>
      </c>
      <c r="G289" s="603">
        <v>4</v>
      </c>
      <c r="H289" s="604" t="s">
        <v>552</v>
      </c>
    </row>
    <row r="290" spans="1:8" ht="38.25" x14ac:dyDescent="0.2">
      <c r="A290" s="198" t="s">
        <v>2</v>
      </c>
      <c r="B290" s="46">
        <v>0.3263888888888889</v>
      </c>
      <c r="C290" s="32" t="s">
        <v>4</v>
      </c>
      <c r="D290" s="127" t="s">
        <v>979</v>
      </c>
      <c r="E290" s="165">
        <v>7</v>
      </c>
      <c r="F290" s="605" t="s">
        <v>403</v>
      </c>
      <c r="G290" s="603">
        <v>3</v>
      </c>
      <c r="H290" s="604" t="s">
        <v>552</v>
      </c>
    </row>
    <row r="291" spans="1:8" ht="25.5" x14ac:dyDescent="0.2">
      <c r="A291" s="198" t="s">
        <v>2</v>
      </c>
      <c r="B291" s="7">
        <v>0.33124999999999999</v>
      </c>
      <c r="C291" s="32" t="s">
        <v>5</v>
      </c>
      <c r="D291" s="75" t="s">
        <v>510</v>
      </c>
      <c r="E291" s="166">
        <v>8</v>
      </c>
      <c r="F291" s="605" t="s">
        <v>402</v>
      </c>
      <c r="G291" s="603">
        <v>2</v>
      </c>
      <c r="H291" s="604" t="s">
        <v>552</v>
      </c>
    </row>
    <row r="292" spans="1:8" ht="51.75" thickBot="1" x14ac:dyDescent="0.25">
      <c r="A292" s="296" t="s">
        <v>2</v>
      </c>
      <c r="B292" s="224">
        <v>0.33333333333333331</v>
      </c>
      <c r="C292" s="284" t="s">
        <v>664</v>
      </c>
      <c r="D292" s="297" t="s">
        <v>1104</v>
      </c>
      <c r="E292" s="227">
        <v>9</v>
      </c>
      <c r="F292" s="606" t="s">
        <v>665</v>
      </c>
      <c r="G292" s="607">
        <v>1</v>
      </c>
      <c r="H292" s="667" t="s">
        <v>552</v>
      </c>
    </row>
    <row r="293" spans="1:8" ht="38.25" x14ac:dyDescent="0.2">
      <c r="A293" s="666" t="s">
        <v>6</v>
      </c>
      <c r="B293" s="218">
        <v>0.30555555555555552</v>
      </c>
      <c r="C293" s="282" t="s">
        <v>247</v>
      </c>
      <c r="D293" s="283" t="s">
        <v>978</v>
      </c>
      <c r="E293" s="221">
        <v>1</v>
      </c>
      <c r="F293" s="608" t="s">
        <v>407</v>
      </c>
      <c r="G293" s="600">
        <v>12</v>
      </c>
      <c r="H293" s="601" t="s">
        <v>553</v>
      </c>
    </row>
    <row r="294" spans="1:8" ht="25.5" x14ac:dyDescent="0.2">
      <c r="A294" s="197" t="s">
        <v>6</v>
      </c>
      <c r="B294" s="7">
        <v>0.30833333333333335</v>
      </c>
      <c r="C294" s="32" t="s">
        <v>247</v>
      </c>
      <c r="D294" s="75" t="s">
        <v>302</v>
      </c>
      <c r="E294" s="166">
        <v>2</v>
      </c>
      <c r="F294" s="605" t="s">
        <v>492</v>
      </c>
      <c r="G294" s="603">
        <v>11</v>
      </c>
      <c r="H294" s="604" t="s">
        <v>553</v>
      </c>
    </row>
    <row r="295" spans="1:8" ht="25.5" x14ac:dyDescent="0.2">
      <c r="A295" s="197" t="s">
        <v>6</v>
      </c>
      <c r="B295" s="46">
        <v>0.31041666666666667</v>
      </c>
      <c r="C295" s="32" t="s">
        <v>247</v>
      </c>
      <c r="D295" s="127" t="s">
        <v>1170</v>
      </c>
      <c r="E295" s="165">
        <v>3</v>
      </c>
      <c r="F295" s="605" t="s">
        <v>491</v>
      </c>
      <c r="G295" s="603">
        <v>10</v>
      </c>
      <c r="H295" s="604" t="s">
        <v>553</v>
      </c>
    </row>
    <row r="296" spans="1:8" ht="25.5" x14ac:dyDescent="0.2">
      <c r="A296" s="197" t="s">
        <v>6</v>
      </c>
      <c r="B296" s="46">
        <v>0.31319444444444444</v>
      </c>
      <c r="C296" s="32" t="s">
        <v>7</v>
      </c>
      <c r="D296" s="127" t="s">
        <v>8</v>
      </c>
      <c r="E296" s="165">
        <v>4</v>
      </c>
      <c r="F296" s="605" t="s">
        <v>490</v>
      </c>
      <c r="G296" s="603">
        <v>9</v>
      </c>
      <c r="H296" s="604" t="s">
        <v>553</v>
      </c>
    </row>
    <row r="297" spans="1:8" ht="38.25" x14ac:dyDescent="0.2">
      <c r="A297" s="197" t="s">
        <v>6</v>
      </c>
      <c r="B297" s="7">
        <v>0.31458333333333333</v>
      </c>
      <c r="C297" s="32" t="s">
        <v>7</v>
      </c>
      <c r="D297" s="786" t="s">
        <v>1206</v>
      </c>
      <c r="E297" s="166">
        <v>5</v>
      </c>
      <c r="F297" s="605" t="s">
        <v>1205</v>
      </c>
      <c r="G297" s="603">
        <v>8</v>
      </c>
      <c r="H297" s="604" t="s">
        <v>553</v>
      </c>
    </row>
    <row r="298" spans="1:8" ht="25.5" x14ac:dyDescent="0.2">
      <c r="A298" s="197" t="s">
        <v>6</v>
      </c>
      <c r="B298" s="7">
        <v>0.31666666666666665</v>
      </c>
      <c r="C298" s="32" t="s">
        <v>7</v>
      </c>
      <c r="D298" s="75" t="s">
        <v>303</v>
      </c>
      <c r="E298" s="166">
        <v>6</v>
      </c>
      <c r="F298" s="605" t="s">
        <v>489</v>
      </c>
      <c r="G298" s="603">
        <v>7</v>
      </c>
      <c r="H298" s="604" t="s">
        <v>553</v>
      </c>
    </row>
    <row r="299" spans="1:8" ht="25.5" x14ac:dyDescent="0.2">
      <c r="A299" s="197" t="s">
        <v>6</v>
      </c>
      <c r="B299" s="7">
        <v>0.31805555555555554</v>
      </c>
      <c r="C299" s="32" t="s">
        <v>270</v>
      </c>
      <c r="D299" s="127" t="s">
        <v>1120</v>
      </c>
      <c r="E299" s="166">
        <v>7</v>
      </c>
      <c r="F299" s="605" t="s">
        <v>488</v>
      </c>
      <c r="G299" s="603">
        <v>6</v>
      </c>
      <c r="H299" s="604" t="s">
        <v>553</v>
      </c>
    </row>
    <row r="300" spans="1:8" ht="25.5" x14ac:dyDescent="0.2">
      <c r="A300" s="197" t="s">
        <v>6</v>
      </c>
      <c r="B300" s="7">
        <v>0.3215277777777778</v>
      </c>
      <c r="C300" s="32" t="s">
        <v>270</v>
      </c>
      <c r="D300" s="75" t="s">
        <v>304</v>
      </c>
      <c r="E300" s="166">
        <v>8</v>
      </c>
      <c r="F300" s="605" t="s">
        <v>487</v>
      </c>
      <c r="G300" s="603">
        <v>5</v>
      </c>
      <c r="H300" s="604" t="s">
        <v>553</v>
      </c>
    </row>
    <row r="301" spans="1:8" ht="25.5" x14ac:dyDescent="0.2">
      <c r="A301" s="197" t="s">
        <v>6</v>
      </c>
      <c r="B301" s="7">
        <v>0.32430555555555557</v>
      </c>
      <c r="C301" s="32" t="s">
        <v>270</v>
      </c>
      <c r="D301" s="75" t="s">
        <v>9</v>
      </c>
      <c r="E301" s="166">
        <v>9</v>
      </c>
      <c r="F301" s="605" t="s">
        <v>689</v>
      </c>
      <c r="G301" s="603">
        <v>4</v>
      </c>
      <c r="H301" s="604" t="s">
        <v>553</v>
      </c>
    </row>
    <row r="302" spans="1:8" ht="25.5" x14ac:dyDescent="0.2">
      <c r="A302" s="197" t="s">
        <v>6</v>
      </c>
      <c r="B302" s="7">
        <v>0.32777777777777778</v>
      </c>
      <c r="C302" s="32" t="s">
        <v>270</v>
      </c>
      <c r="D302" s="75" t="s">
        <v>87</v>
      </c>
      <c r="E302" s="166">
        <v>10</v>
      </c>
      <c r="F302" s="605" t="s">
        <v>486</v>
      </c>
      <c r="G302" s="603">
        <v>3</v>
      </c>
      <c r="H302" s="604" t="s">
        <v>553</v>
      </c>
    </row>
    <row r="303" spans="1:8" ht="25.5" x14ac:dyDescent="0.2">
      <c r="A303" s="197" t="s">
        <v>6</v>
      </c>
      <c r="B303" s="7">
        <v>0.3298611111111111</v>
      </c>
      <c r="C303" s="26" t="s">
        <v>270</v>
      </c>
      <c r="D303" s="189" t="s">
        <v>1207</v>
      </c>
      <c r="E303" s="166">
        <v>11</v>
      </c>
      <c r="F303" s="605" t="s">
        <v>688</v>
      </c>
      <c r="G303" s="603">
        <v>2</v>
      </c>
      <c r="H303" s="604" t="s">
        <v>553</v>
      </c>
    </row>
    <row r="304" spans="1:8" ht="48.75" thickBot="1" x14ac:dyDescent="0.25">
      <c r="A304" s="223" t="s">
        <v>6</v>
      </c>
      <c r="B304" s="224">
        <v>0.33124999999999999</v>
      </c>
      <c r="C304" s="271" t="s">
        <v>270</v>
      </c>
      <c r="D304" s="298" t="s">
        <v>271</v>
      </c>
      <c r="E304" s="227">
        <v>12</v>
      </c>
      <c r="F304" s="606" t="s">
        <v>1195</v>
      </c>
      <c r="G304" s="607" t="s">
        <v>1194</v>
      </c>
      <c r="H304" s="667" t="s">
        <v>553</v>
      </c>
    </row>
    <row r="305" spans="1:8" ht="38.25" x14ac:dyDescent="0.2">
      <c r="A305" s="666" t="s">
        <v>10</v>
      </c>
      <c r="B305" s="218">
        <v>0.31944444444444448</v>
      </c>
      <c r="C305" s="299" t="s">
        <v>247</v>
      </c>
      <c r="D305" s="300" t="s">
        <v>982</v>
      </c>
      <c r="E305" s="221">
        <v>1</v>
      </c>
      <c r="F305" s="608" t="s">
        <v>838</v>
      </c>
      <c r="G305" s="600">
        <v>2</v>
      </c>
      <c r="H305" s="601" t="s">
        <v>554</v>
      </c>
    </row>
    <row r="306" spans="1:8" ht="39" thickBot="1" x14ac:dyDescent="0.25">
      <c r="A306" s="223" t="s">
        <v>10</v>
      </c>
      <c r="B306" s="224">
        <v>0.32291666666666669</v>
      </c>
      <c r="C306" s="301" t="s">
        <v>247</v>
      </c>
      <c r="D306" s="302" t="s">
        <v>836</v>
      </c>
      <c r="E306" s="227">
        <v>2</v>
      </c>
      <c r="F306" s="606" t="s">
        <v>837</v>
      </c>
      <c r="G306" s="607">
        <v>1</v>
      </c>
      <c r="H306" s="316" t="s">
        <v>554</v>
      </c>
    </row>
    <row r="307" spans="1:8" ht="38.25" x14ac:dyDescent="0.2">
      <c r="A307" s="666" t="s">
        <v>11</v>
      </c>
      <c r="B307" s="218">
        <v>0.31944444444444448</v>
      </c>
      <c r="C307" s="299" t="s">
        <v>247</v>
      </c>
      <c r="D307" s="300" t="s">
        <v>982</v>
      </c>
      <c r="E307" s="221">
        <v>1</v>
      </c>
      <c r="F307" s="652" t="s">
        <v>835</v>
      </c>
      <c r="G307" s="653">
        <v>1</v>
      </c>
      <c r="H307" s="667" t="s">
        <v>555</v>
      </c>
    </row>
    <row r="308" spans="1:8" ht="39" thickBot="1" x14ac:dyDescent="0.25">
      <c r="A308" s="223" t="s">
        <v>11</v>
      </c>
      <c r="B308" s="224">
        <v>0.32291666666666669</v>
      </c>
      <c r="C308" s="301" t="s">
        <v>247</v>
      </c>
      <c r="D308" s="302" t="s">
        <v>836</v>
      </c>
      <c r="E308" s="227">
        <v>2</v>
      </c>
      <c r="F308" s="560"/>
      <c r="G308" s="561"/>
      <c r="H308" s="562"/>
    </row>
    <row r="309" spans="1:8" ht="25.5" x14ac:dyDescent="0.2">
      <c r="A309" s="666" t="s">
        <v>12</v>
      </c>
      <c r="B309" s="218">
        <v>0.29166666666666669</v>
      </c>
      <c r="C309" s="268" t="s">
        <v>13</v>
      </c>
      <c r="D309" s="269" t="s">
        <v>952</v>
      </c>
      <c r="E309" s="221">
        <v>1</v>
      </c>
      <c r="F309" s="608" t="s">
        <v>949</v>
      </c>
      <c r="G309" s="600">
        <v>10</v>
      </c>
      <c r="H309" s="601" t="s">
        <v>556</v>
      </c>
    </row>
    <row r="310" spans="1:8" ht="25.5" x14ac:dyDescent="0.2">
      <c r="A310" s="197" t="s">
        <v>12</v>
      </c>
      <c r="B310" s="7">
        <v>0.3</v>
      </c>
      <c r="C310" s="26" t="s">
        <v>507</v>
      </c>
      <c r="D310" s="189" t="s">
        <v>1212</v>
      </c>
      <c r="E310" s="166">
        <v>2</v>
      </c>
      <c r="F310" s="605" t="s">
        <v>499</v>
      </c>
      <c r="G310" s="603">
        <v>9</v>
      </c>
      <c r="H310" s="604" t="s">
        <v>556</v>
      </c>
    </row>
    <row r="311" spans="1:8" ht="25.5" x14ac:dyDescent="0.2">
      <c r="A311" s="197" t="s">
        <v>12</v>
      </c>
      <c r="B311" s="7">
        <v>0.30277777777777776</v>
      </c>
      <c r="C311" s="26" t="s">
        <v>14</v>
      </c>
      <c r="D311" s="189" t="s">
        <v>863</v>
      </c>
      <c r="E311" s="166">
        <v>3</v>
      </c>
      <c r="F311" s="605" t="s">
        <v>498</v>
      </c>
      <c r="G311" s="603">
        <v>8</v>
      </c>
      <c r="H311" s="604" t="s">
        <v>556</v>
      </c>
    </row>
    <row r="312" spans="1:8" ht="25.5" x14ac:dyDescent="0.2">
      <c r="A312" s="197" t="s">
        <v>12</v>
      </c>
      <c r="B312" s="7">
        <v>0.30416666666666664</v>
      </c>
      <c r="C312" s="26" t="s">
        <v>14</v>
      </c>
      <c r="D312" s="189" t="s">
        <v>864</v>
      </c>
      <c r="E312" s="166">
        <v>4</v>
      </c>
      <c r="F312" s="605" t="s">
        <v>497</v>
      </c>
      <c r="G312" s="603">
        <v>7</v>
      </c>
      <c r="H312" s="604" t="s">
        <v>556</v>
      </c>
    </row>
    <row r="313" spans="1:8" ht="38.25" x14ac:dyDescent="0.2">
      <c r="A313" s="197" t="s">
        <v>12</v>
      </c>
      <c r="B313" s="7">
        <v>0.30694444444444441</v>
      </c>
      <c r="C313" s="40" t="s">
        <v>15</v>
      </c>
      <c r="D313" s="128" t="s">
        <v>654</v>
      </c>
      <c r="E313" s="166">
        <v>5</v>
      </c>
      <c r="F313" s="605" t="s">
        <v>496</v>
      </c>
      <c r="G313" s="603">
        <v>6</v>
      </c>
      <c r="H313" s="604" t="s">
        <v>556</v>
      </c>
    </row>
    <row r="314" spans="1:8" ht="38.25" x14ac:dyDescent="0.2">
      <c r="A314" s="197" t="s">
        <v>12</v>
      </c>
      <c r="B314" s="7">
        <v>0.30902777777777779</v>
      </c>
      <c r="C314" s="26" t="s">
        <v>16</v>
      </c>
      <c r="D314" s="189" t="s">
        <v>909</v>
      </c>
      <c r="E314" s="166">
        <v>6</v>
      </c>
      <c r="F314" s="605" t="s">
        <v>495</v>
      </c>
      <c r="G314" s="603">
        <v>5</v>
      </c>
      <c r="H314" s="604" t="s">
        <v>556</v>
      </c>
    </row>
    <row r="315" spans="1:8" ht="25.5" x14ac:dyDescent="0.2">
      <c r="A315" s="197" t="s">
        <v>12</v>
      </c>
      <c r="B315" s="7">
        <v>0.31458333333333333</v>
      </c>
      <c r="C315" s="26" t="s">
        <v>17</v>
      </c>
      <c r="D315" s="189" t="s">
        <v>849</v>
      </c>
      <c r="E315" s="166">
        <v>7</v>
      </c>
      <c r="F315" s="605" t="s">
        <v>494</v>
      </c>
      <c r="G315" s="603">
        <v>4</v>
      </c>
      <c r="H315" s="604" t="s">
        <v>556</v>
      </c>
    </row>
    <row r="316" spans="1:8" ht="25.5" customHeight="1" x14ac:dyDescent="0.2">
      <c r="A316" s="444" t="s">
        <v>12</v>
      </c>
      <c r="B316" s="445">
        <v>0.31875000000000003</v>
      </c>
      <c r="C316" s="488" t="s">
        <v>17</v>
      </c>
      <c r="D316" s="489" t="s">
        <v>951</v>
      </c>
      <c r="E316" s="490">
        <v>8</v>
      </c>
      <c r="F316" s="630" t="s">
        <v>950</v>
      </c>
      <c r="G316" s="631">
        <v>3</v>
      </c>
      <c r="H316" s="654" t="s">
        <v>556</v>
      </c>
    </row>
    <row r="317" spans="1:8" ht="25.5" x14ac:dyDescent="0.2">
      <c r="A317" s="444" t="s">
        <v>12</v>
      </c>
      <c r="B317" s="445">
        <v>0.32291666666666669</v>
      </c>
      <c r="C317" s="488" t="s">
        <v>853</v>
      </c>
      <c r="D317" s="489" t="s">
        <v>865</v>
      </c>
      <c r="E317" s="490">
        <v>9</v>
      </c>
      <c r="F317" s="630" t="s">
        <v>854</v>
      </c>
      <c r="G317" s="631">
        <v>2</v>
      </c>
      <c r="H317" s="655" t="s">
        <v>556</v>
      </c>
    </row>
    <row r="318" spans="1:8" ht="39" thickBot="1" x14ac:dyDescent="0.25">
      <c r="A318" s="223" t="s">
        <v>12</v>
      </c>
      <c r="B318" s="224">
        <v>0.32847222222222222</v>
      </c>
      <c r="C318" s="271" t="s">
        <v>281</v>
      </c>
      <c r="D318" s="298" t="s">
        <v>18</v>
      </c>
      <c r="E318" s="227">
        <v>10</v>
      </c>
      <c r="F318" s="606" t="s">
        <v>493</v>
      </c>
      <c r="G318" s="607">
        <v>1</v>
      </c>
      <c r="H318" s="316" t="s">
        <v>556</v>
      </c>
    </row>
    <row r="319" spans="1:8" ht="25.5" customHeight="1" x14ac:dyDescent="0.2">
      <c r="A319" s="726" t="s">
        <v>19</v>
      </c>
      <c r="B319" s="218">
        <v>0.29166688888888892</v>
      </c>
      <c r="C319" s="268" t="s">
        <v>20</v>
      </c>
      <c r="D319" s="269" t="s">
        <v>1090</v>
      </c>
      <c r="E319" s="221">
        <v>1</v>
      </c>
      <c r="F319" s="608" t="s">
        <v>1091</v>
      </c>
      <c r="G319" s="600">
        <v>16</v>
      </c>
      <c r="H319" s="601" t="s">
        <v>557</v>
      </c>
    </row>
    <row r="320" spans="1:8" ht="25.5" customHeight="1" x14ac:dyDescent="0.2">
      <c r="A320" s="197" t="s">
        <v>19</v>
      </c>
      <c r="B320" s="7">
        <v>0.29513911111111113</v>
      </c>
      <c r="C320" s="26" t="s">
        <v>20</v>
      </c>
      <c r="D320" s="52" t="s">
        <v>21</v>
      </c>
      <c r="E320" s="166">
        <v>2</v>
      </c>
      <c r="F320" s="605" t="s">
        <v>388</v>
      </c>
      <c r="G320" s="603">
        <v>15</v>
      </c>
      <c r="H320" s="604" t="s">
        <v>557</v>
      </c>
    </row>
    <row r="321" spans="1:8" ht="25.5" customHeight="1" x14ac:dyDescent="0.2">
      <c r="A321" s="197" t="s">
        <v>19</v>
      </c>
      <c r="B321" s="7">
        <v>0.29861133333333334</v>
      </c>
      <c r="C321" s="26" t="s">
        <v>22</v>
      </c>
      <c r="D321" s="52" t="s">
        <v>23</v>
      </c>
      <c r="E321" s="166">
        <v>3</v>
      </c>
      <c r="F321" s="609" t="s">
        <v>387</v>
      </c>
      <c r="G321" s="603">
        <v>14</v>
      </c>
      <c r="H321" s="604" t="s">
        <v>557</v>
      </c>
    </row>
    <row r="322" spans="1:8" ht="25.5" customHeight="1" x14ac:dyDescent="0.2">
      <c r="A322" s="197" t="s">
        <v>19</v>
      </c>
      <c r="B322" s="7">
        <v>0.30763911111111114</v>
      </c>
      <c r="C322" s="26" t="s">
        <v>24</v>
      </c>
      <c r="D322" s="52" t="s">
        <v>25</v>
      </c>
      <c r="E322" s="166">
        <v>4</v>
      </c>
      <c r="F322" s="605" t="s">
        <v>386</v>
      </c>
      <c r="G322" s="603">
        <v>13</v>
      </c>
      <c r="H322" s="604" t="s">
        <v>557</v>
      </c>
    </row>
    <row r="323" spans="1:8" ht="25.5" customHeight="1" x14ac:dyDescent="0.2">
      <c r="A323" s="197" t="s">
        <v>19</v>
      </c>
      <c r="B323" s="7">
        <v>0.31111133333333335</v>
      </c>
      <c r="C323" s="26" t="s">
        <v>26</v>
      </c>
      <c r="D323" s="189" t="s">
        <v>984</v>
      </c>
      <c r="E323" s="166">
        <v>5</v>
      </c>
      <c r="F323" s="605" t="s">
        <v>385</v>
      </c>
      <c r="G323" s="603">
        <v>12</v>
      </c>
      <c r="H323" s="604" t="s">
        <v>557</v>
      </c>
    </row>
    <row r="324" spans="1:8" ht="25.5" customHeight="1" x14ac:dyDescent="0.2">
      <c r="A324" s="197" t="s">
        <v>19</v>
      </c>
      <c r="B324" s="7">
        <v>0.31319466666666668</v>
      </c>
      <c r="C324" s="26" t="s">
        <v>27</v>
      </c>
      <c r="D324" s="52" t="s">
        <v>28</v>
      </c>
      <c r="E324" s="166">
        <v>6</v>
      </c>
      <c r="F324" s="605" t="s">
        <v>384</v>
      </c>
      <c r="G324" s="603">
        <v>11</v>
      </c>
      <c r="H324" s="604" t="s">
        <v>557</v>
      </c>
    </row>
    <row r="325" spans="1:8" ht="25.5" customHeight="1" x14ac:dyDescent="0.2">
      <c r="A325" s="197" t="s">
        <v>19</v>
      </c>
      <c r="B325" s="7">
        <v>0.31458355555555556</v>
      </c>
      <c r="C325" s="26" t="s">
        <v>29</v>
      </c>
      <c r="D325" s="52" t="s">
        <v>30</v>
      </c>
      <c r="E325" s="166">
        <v>7</v>
      </c>
      <c r="F325" s="605" t="s">
        <v>383</v>
      </c>
      <c r="G325" s="603">
        <v>10</v>
      </c>
      <c r="H325" s="604" t="s">
        <v>557</v>
      </c>
    </row>
    <row r="326" spans="1:8" ht="25.5" customHeight="1" x14ac:dyDescent="0.2">
      <c r="A326" s="197" t="s">
        <v>19</v>
      </c>
      <c r="B326" s="7">
        <v>0.31736111111111115</v>
      </c>
      <c r="C326" s="26" t="s">
        <v>879</v>
      </c>
      <c r="D326" s="189" t="s">
        <v>877</v>
      </c>
      <c r="E326" s="166">
        <v>8</v>
      </c>
      <c r="F326" s="605" t="s">
        <v>878</v>
      </c>
      <c r="G326" s="603">
        <v>9</v>
      </c>
      <c r="H326" s="604" t="s">
        <v>557</v>
      </c>
    </row>
    <row r="327" spans="1:8" ht="25.5" customHeight="1" x14ac:dyDescent="0.2">
      <c r="A327" s="197" t="s">
        <v>19</v>
      </c>
      <c r="B327" s="7">
        <v>0.32083355555555559</v>
      </c>
      <c r="C327" s="26" t="s">
        <v>31</v>
      </c>
      <c r="D327" s="52" t="s">
        <v>310</v>
      </c>
      <c r="E327" s="166">
        <v>9</v>
      </c>
      <c r="F327" s="605" t="s">
        <v>382</v>
      </c>
      <c r="G327" s="603">
        <v>8</v>
      </c>
      <c r="H327" s="604" t="s">
        <v>557</v>
      </c>
    </row>
    <row r="328" spans="1:8" ht="25.5" customHeight="1" x14ac:dyDescent="0.2">
      <c r="A328" s="197" t="s">
        <v>19</v>
      </c>
      <c r="B328" s="7">
        <v>0.32291688888888892</v>
      </c>
      <c r="C328" s="26" t="s">
        <v>31</v>
      </c>
      <c r="D328" s="87" t="s">
        <v>32</v>
      </c>
      <c r="E328" s="166">
        <v>10</v>
      </c>
      <c r="F328" s="605" t="s">
        <v>381</v>
      </c>
      <c r="G328" s="603">
        <v>7</v>
      </c>
      <c r="H328" s="604" t="s">
        <v>557</v>
      </c>
    </row>
    <row r="329" spans="1:8" ht="38.25" x14ac:dyDescent="0.2">
      <c r="A329" s="197" t="s">
        <v>19</v>
      </c>
      <c r="B329" s="7">
        <v>0.32500022222222225</v>
      </c>
      <c r="C329" s="2" t="s">
        <v>33</v>
      </c>
      <c r="D329" s="189" t="s">
        <v>1110</v>
      </c>
      <c r="E329" s="166">
        <v>11</v>
      </c>
      <c r="F329" s="605" t="s">
        <v>380</v>
      </c>
      <c r="G329" s="603">
        <v>6</v>
      </c>
      <c r="H329" s="604" t="s">
        <v>557</v>
      </c>
    </row>
    <row r="330" spans="1:8" ht="25.5" customHeight="1" x14ac:dyDescent="0.2">
      <c r="A330" s="197" t="s">
        <v>19</v>
      </c>
      <c r="B330" s="7">
        <v>0.32986133333333334</v>
      </c>
      <c r="C330" s="2" t="s">
        <v>33</v>
      </c>
      <c r="D330" s="52" t="s">
        <v>1</v>
      </c>
      <c r="E330" s="166">
        <v>12</v>
      </c>
      <c r="F330" s="605" t="s">
        <v>379</v>
      </c>
      <c r="G330" s="603">
        <v>5</v>
      </c>
      <c r="H330" s="604" t="s">
        <v>557</v>
      </c>
    </row>
    <row r="331" spans="1:8" ht="25.5" customHeight="1" x14ac:dyDescent="0.2">
      <c r="A331" s="197" t="s">
        <v>19</v>
      </c>
      <c r="B331" s="7">
        <v>0.33541688888888888</v>
      </c>
      <c r="C331" s="2" t="s">
        <v>33</v>
      </c>
      <c r="D331" s="52" t="s">
        <v>34</v>
      </c>
      <c r="E331" s="166">
        <v>13</v>
      </c>
      <c r="F331" s="605" t="s">
        <v>378</v>
      </c>
      <c r="G331" s="603">
        <v>4</v>
      </c>
      <c r="H331" s="604" t="s">
        <v>557</v>
      </c>
    </row>
    <row r="332" spans="1:8" ht="25.5" customHeight="1" x14ac:dyDescent="0.2">
      <c r="A332" s="197" t="s">
        <v>19</v>
      </c>
      <c r="B332" s="7">
        <v>0.33819466666666664</v>
      </c>
      <c r="C332" s="26" t="s">
        <v>35</v>
      </c>
      <c r="D332" s="189" t="s">
        <v>1086</v>
      </c>
      <c r="E332" s="166">
        <v>14</v>
      </c>
      <c r="F332" s="605" t="s">
        <v>1088</v>
      </c>
      <c r="G332" s="603">
        <v>3</v>
      </c>
      <c r="H332" s="604" t="s">
        <v>557</v>
      </c>
    </row>
    <row r="333" spans="1:8" ht="25.5" customHeight="1" x14ac:dyDescent="0.2">
      <c r="A333" s="196" t="s">
        <v>19</v>
      </c>
      <c r="B333" s="7">
        <v>0.33888888888888885</v>
      </c>
      <c r="C333" s="26" t="s">
        <v>35</v>
      </c>
      <c r="D333" s="189" t="s">
        <v>1084</v>
      </c>
      <c r="E333" s="166">
        <v>15</v>
      </c>
      <c r="F333" s="605" t="s">
        <v>1085</v>
      </c>
      <c r="G333" s="603">
        <v>2</v>
      </c>
      <c r="H333" s="612" t="s">
        <v>557</v>
      </c>
    </row>
    <row r="334" spans="1:8" ht="25.5" customHeight="1" thickBot="1" x14ac:dyDescent="0.25">
      <c r="A334" s="223" t="s">
        <v>19</v>
      </c>
      <c r="B334" s="224">
        <v>0.33958355555555553</v>
      </c>
      <c r="C334" s="271" t="s">
        <v>35</v>
      </c>
      <c r="D334" s="321" t="s">
        <v>1087</v>
      </c>
      <c r="E334" s="227">
        <v>16</v>
      </c>
      <c r="F334" s="606" t="s">
        <v>1089</v>
      </c>
      <c r="G334" s="607">
        <v>1</v>
      </c>
      <c r="H334" s="667" t="s">
        <v>557</v>
      </c>
    </row>
    <row r="335" spans="1:8" ht="25.5" x14ac:dyDescent="0.2">
      <c r="A335" s="748" t="s">
        <v>36</v>
      </c>
      <c r="B335" s="218">
        <v>0.29166666666666669</v>
      </c>
      <c r="C335" s="745" t="s">
        <v>37</v>
      </c>
      <c r="D335" s="746" t="s">
        <v>38</v>
      </c>
      <c r="E335" s="221">
        <v>1</v>
      </c>
      <c r="F335" s="656" t="s">
        <v>397</v>
      </c>
      <c r="G335" s="600">
        <v>16</v>
      </c>
      <c r="H335" s="601" t="s">
        <v>559</v>
      </c>
    </row>
    <row r="336" spans="1:8" ht="25.5" x14ac:dyDescent="0.2">
      <c r="A336" s="196" t="s">
        <v>36</v>
      </c>
      <c r="B336" s="7">
        <v>0.2986111111111111</v>
      </c>
      <c r="C336" s="37" t="s">
        <v>39</v>
      </c>
      <c r="D336" s="190" t="s">
        <v>40</v>
      </c>
      <c r="E336" s="199">
        <v>2</v>
      </c>
      <c r="F336" s="657" t="s">
        <v>396</v>
      </c>
      <c r="G336" s="603">
        <v>15</v>
      </c>
      <c r="H336" s="604" t="s">
        <v>559</v>
      </c>
    </row>
    <row r="337" spans="1:8" ht="25.5" x14ac:dyDescent="0.2">
      <c r="A337" s="196" t="s">
        <v>36</v>
      </c>
      <c r="B337" s="7">
        <v>0.30069444444444443</v>
      </c>
      <c r="C337" s="37" t="s">
        <v>41</v>
      </c>
      <c r="D337" s="190" t="s">
        <v>690</v>
      </c>
      <c r="E337" s="199">
        <v>3</v>
      </c>
      <c r="F337" s="657" t="s">
        <v>691</v>
      </c>
      <c r="G337" s="603">
        <v>14</v>
      </c>
      <c r="H337" s="604" t="s">
        <v>559</v>
      </c>
    </row>
    <row r="338" spans="1:8" ht="25.5" x14ac:dyDescent="0.2">
      <c r="A338" s="196" t="s">
        <v>36</v>
      </c>
      <c r="B338" s="7">
        <v>0.30277777777777776</v>
      </c>
      <c r="C338" s="37" t="s">
        <v>42</v>
      </c>
      <c r="D338" s="190" t="s">
        <v>43</v>
      </c>
      <c r="E338" s="199">
        <v>4</v>
      </c>
      <c r="F338" s="657" t="s">
        <v>395</v>
      </c>
      <c r="G338" s="603">
        <v>13</v>
      </c>
      <c r="H338" s="604" t="s">
        <v>559</v>
      </c>
    </row>
    <row r="339" spans="1:8" ht="38.25" x14ac:dyDescent="0.2">
      <c r="A339" s="196" t="s">
        <v>36</v>
      </c>
      <c r="B339" s="7">
        <v>0.30486111111111108</v>
      </c>
      <c r="C339" s="37" t="s">
        <v>42</v>
      </c>
      <c r="D339" s="747" t="s">
        <v>44</v>
      </c>
      <c r="E339" s="199">
        <v>5</v>
      </c>
      <c r="F339" s="605" t="s">
        <v>394</v>
      </c>
      <c r="G339" s="603">
        <v>12</v>
      </c>
      <c r="H339" s="604" t="s">
        <v>559</v>
      </c>
    </row>
    <row r="340" spans="1:8" ht="25.5" x14ac:dyDescent="0.2">
      <c r="A340" s="196" t="s">
        <v>36</v>
      </c>
      <c r="B340" s="7">
        <v>0.30625000000000002</v>
      </c>
      <c r="C340" s="37" t="s">
        <v>42</v>
      </c>
      <c r="D340" s="190" t="s">
        <v>1115</v>
      </c>
      <c r="E340" s="199">
        <v>6</v>
      </c>
      <c r="F340" s="657" t="s">
        <v>1118</v>
      </c>
      <c r="G340" s="603">
        <v>11</v>
      </c>
      <c r="H340" s="604" t="s">
        <v>559</v>
      </c>
    </row>
    <row r="341" spans="1:8" ht="25.5" x14ac:dyDescent="0.2">
      <c r="A341" s="196" t="s">
        <v>36</v>
      </c>
      <c r="B341" s="7">
        <v>0.31111111111111112</v>
      </c>
      <c r="C341" s="38" t="s">
        <v>45</v>
      </c>
      <c r="D341" s="191" t="s">
        <v>699</v>
      </c>
      <c r="E341" s="199">
        <v>7</v>
      </c>
      <c r="F341" s="658" t="s">
        <v>698</v>
      </c>
      <c r="G341" s="603">
        <v>10</v>
      </c>
      <c r="H341" s="604" t="s">
        <v>559</v>
      </c>
    </row>
    <row r="342" spans="1:8" ht="25.5" x14ac:dyDescent="0.2">
      <c r="A342" s="196" t="s">
        <v>36</v>
      </c>
      <c r="B342" s="7">
        <v>0.31597222222222221</v>
      </c>
      <c r="C342" s="26" t="s">
        <v>46</v>
      </c>
      <c r="D342" s="189" t="s">
        <v>1113</v>
      </c>
      <c r="E342" s="199">
        <v>8</v>
      </c>
      <c r="F342" s="605" t="s">
        <v>1114</v>
      </c>
      <c r="G342" s="603">
        <v>9</v>
      </c>
      <c r="H342" s="604" t="s">
        <v>559</v>
      </c>
    </row>
    <row r="343" spans="1:8" ht="24" x14ac:dyDescent="0.2">
      <c r="A343" s="196" t="s">
        <v>36</v>
      </c>
      <c r="B343" s="7">
        <v>0.31944444444444448</v>
      </c>
      <c r="C343" s="37" t="s">
        <v>47</v>
      </c>
      <c r="D343" s="190" t="s">
        <v>694</v>
      </c>
      <c r="E343" s="199">
        <v>9</v>
      </c>
      <c r="F343" s="605" t="s">
        <v>393</v>
      </c>
      <c r="G343" s="603">
        <v>8</v>
      </c>
      <c r="H343" s="604" t="s">
        <v>559</v>
      </c>
    </row>
    <row r="344" spans="1:8" ht="25.5" x14ac:dyDescent="0.2">
      <c r="A344" s="196" t="s">
        <v>36</v>
      </c>
      <c r="B344" s="7">
        <v>0.32013888888888892</v>
      </c>
      <c r="C344" s="37" t="s">
        <v>47</v>
      </c>
      <c r="D344" s="190" t="s">
        <v>695</v>
      </c>
      <c r="E344" s="199">
        <v>10</v>
      </c>
      <c r="F344" s="605" t="s">
        <v>392</v>
      </c>
      <c r="G344" s="603">
        <v>7</v>
      </c>
      <c r="H344" s="604" t="s">
        <v>559</v>
      </c>
    </row>
    <row r="345" spans="1:8" ht="25.5" x14ac:dyDescent="0.2">
      <c r="A345" s="196" t="s">
        <v>36</v>
      </c>
      <c r="B345" s="7">
        <v>0.32430555555555557</v>
      </c>
      <c r="C345" s="38" t="s">
        <v>48</v>
      </c>
      <c r="D345" s="191" t="s">
        <v>1116</v>
      </c>
      <c r="E345" s="199">
        <v>11</v>
      </c>
      <c r="F345" s="605" t="s">
        <v>1121</v>
      </c>
      <c r="G345" s="603">
        <v>6</v>
      </c>
      <c r="H345" s="604" t="s">
        <v>559</v>
      </c>
    </row>
    <row r="346" spans="1:8" ht="25.5" x14ac:dyDescent="0.2">
      <c r="A346" s="196" t="s">
        <v>36</v>
      </c>
      <c r="B346" s="7">
        <v>0.32569444444444445</v>
      </c>
      <c r="C346" s="38" t="s">
        <v>48</v>
      </c>
      <c r="D346" s="191" t="s">
        <v>692</v>
      </c>
      <c r="E346" s="199">
        <v>12</v>
      </c>
      <c r="F346" s="605" t="s">
        <v>693</v>
      </c>
      <c r="G346" s="603">
        <v>5</v>
      </c>
      <c r="H346" s="604" t="s">
        <v>559</v>
      </c>
    </row>
    <row r="347" spans="1:8" ht="25.5" x14ac:dyDescent="0.2">
      <c r="A347" s="196" t="s">
        <v>36</v>
      </c>
      <c r="B347" s="7">
        <v>0.32777777777777778</v>
      </c>
      <c r="C347" s="38" t="s">
        <v>49</v>
      </c>
      <c r="D347" s="191" t="s">
        <v>696</v>
      </c>
      <c r="E347" s="199">
        <v>13</v>
      </c>
      <c r="F347" s="605" t="s">
        <v>391</v>
      </c>
      <c r="G347" s="603">
        <v>4</v>
      </c>
      <c r="H347" s="604" t="s">
        <v>559</v>
      </c>
    </row>
    <row r="348" spans="1:8" ht="25.5" x14ac:dyDescent="0.2">
      <c r="A348" s="196" t="s">
        <v>36</v>
      </c>
      <c r="B348" s="7">
        <v>0.3298611111111111</v>
      </c>
      <c r="C348" s="38" t="s">
        <v>49</v>
      </c>
      <c r="D348" s="191" t="s">
        <v>1117</v>
      </c>
      <c r="E348" s="199">
        <v>14</v>
      </c>
      <c r="F348" s="605" t="s">
        <v>1119</v>
      </c>
      <c r="G348" s="603">
        <v>3</v>
      </c>
      <c r="H348" s="604" t="s">
        <v>559</v>
      </c>
    </row>
    <row r="349" spans="1:8" ht="25.5" x14ac:dyDescent="0.2">
      <c r="A349" s="196" t="s">
        <v>36</v>
      </c>
      <c r="B349" s="7">
        <v>0.33124999999999999</v>
      </c>
      <c r="C349" s="38" t="s">
        <v>49</v>
      </c>
      <c r="D349" s="191" t="s">
        <v>697</v>
      </c>
      <c r="E349" s="199">
        <v>15</v>
      </c>
      <c r="F349" s="605" t="s">
        <v>390</v>
      </c>
      <c r="G349" s="603">
        <v>2</v>
      </c>
      <c r="H349" s="604" t="s">
        <v>559</v>
      </c>
    </row>
    <row r="350" spans="1:8" ht="24.75" thickBot="1" x14ac:dyDescent="0.25">
      <c r="A350" s="255" t="s">
        <v>36</v>
      </c>
      <c r="B350" s="224">
        <v>0.33263888888888887</v>
      </c>
      <c r="C350" s="303" t="s">
        <v>49</v>
      </c>
      <c r="D350" s="304" t="s">
        <v>700</v>
      </c>
      <c r="E350" s="281">
        <v>16</v>
      </c>
      <c r="F350" s="606" t="s">
        <v>389</v>
      </c>
      <c r="G350" s="607">
        <v>1</v>
      </c>
      <c r="H350" s="667" t="s">
        <v>559</v>
      </c>
    </row>
    <row r="351" spans="1:8" ht="25.5" x14ac:dyDescent="0.2">
      <c r="A351" s="666" t="s">
        <v>50</v>
      </c>
      <c r="B351" s="218">
        <v>0.2986111111111111</v>
      </c>
      <c r="C351" s="305" t="s">
        <v>51</v>
      </c>
      <c r="D351" s="306" t="s">
        <v>517</v>
      </c>
      <c r="E351" s="221">
        <v>1</v>
      </c>
      <c r="F351" s="659" t="s">
        <v>502</v>
      </c>
      <c r="G351" s="600">
        <v>12</v>
      </c>
      <c r="H351" s="601" t="s">
        <v>558</v>
      </c>
    </row>
    <row r="352" spans="1:8" ht="25.5" x14ac:dyDescent="0.2">
      <c r="A352" s="201" t="s">
        <v>50</v>
      </c>
      <c r="B352" s="7">
        <v>0.30069444444444443</v>
      </c>
      <c r="C352" s="32" t="s">
        <v>1053</v>
      </c>
      <c r="D352" s="127" t="s">
        <v>1054</v>
      </c>
      <c r="E352" s="166">
        <v>2</v>
      </c>
      <c r="F352" s="605" t="s">
        <v>1055</v>
      </c>
      <c r="G352" s="603">
        <v>11</v>
      </c>
      <c r="H352" s="604" t="s">
        <v>558</v>
      </c>
    </row>
    <row r="353" spans="1:8" ht="25.5" x14ac:dyDescent="0.2">
      <c r="A353" s="734" t="s">
        <v>50</v>
      </c>
      <c r="B353" s="7">
        <v>0.30208333333333331</v>
      </c>
      <c r="C353" s="32" t="s">
        <v>52</v>
      </c>
      <c r="D353" s="735" t="s">
        <v>1077</v>
      </c>
      <c r="E353" s="166">
        <v>3</v>
      </c>
      <c r="F353" s="605" t="s">
        <v>1078</v>
      </c>
      <c r="G353" s="603">
        <v>10</v>
      </c>
      <c r="H353" s="612" t="s">
        <v>558</v>
      </c>
    </row>
    <row r="354" spans="1:8" ht="25.5" x14ac:dyDescent="0.2">
      <c r="A354" s="201" t="s">
        <v>50</v>
      </c>
      <c r="B354" s="7">
        <v>0.30486111111111108</v>
      </c>
      <c r="C354" s="41" t="s">
        <v>52</v>
      </c>
      <c r="D354" s="88" t="s">
        <v>53</v>
      </c>
      <c r="E354" s="166">
        <v>4</v>
      </c>
      <c r="F354" s="660" t="s">
        <v>53</v>
      </c>
      <c r="G354" s="603">
        <v>9</v>
      </c>
      <c r="H354" s="604" t="s">
        <v>558</v>
      </c>
    </row>
    <row r="355" spans="1:8" ht="25.5" x14ac:dyDescent="0.2">
      <c r="A355" s="734" t="s">
        <v>50</v>
      </c>
      <c r="B355" s="7">
        <v>0.30624999999999997</v>
      </c>
      <c r="C355" s="41" t="s">
        <v>1100</v>
      </c>
      <c r="D355" s="735" t="s">
        <v>1101</v>
      </c>
      <c r="E355" s="166">
        <v>5</v>
      </c>
      <c r="F355" s="660" t="s">
        <v>1102</v>
      </c>
      <c r="G355" s="603">
        <v>8</v>
      </c>
      <c r="H355" s="604" t="s">
        <v>558</v>
      </c>
    </row>
    <row r="356" spans="1:8" ht="25.5" x14ac:dyDescent="0.2">
      <c r="A356" s="201" t="s">
        <v>50</v>
      </c>
      <c r="B356" s="7">
        <v>0.31388888888888888</v>
      </c>
      <c r="C356" s="32" t="s">
        <v>48</v>
      </c>
      <c r="D356" s="127" t="s">
        <v>919</v>
      </c>
      <c r="E356" s="166">
        <v>6</v>
      </c>
      <c r="F356" s="660" t="s">
        <v>920</v>
      </c>
      <c r="G356" s="603">
        <v>7</v>
      </c>
      <c r="H356" s="604" t="s">
        <v>558</v>
      </c>
    </row>
    <row r="357" spans="1:8" ht="25.5" x14ac:dyDescent="0.2">
      <c r="A357" s="201" t="s">
        <v>50</v>
      </c>
      <c r="B357" s="7">
        <v>0.31666666666666665</v>
      </c>
      <c r="C357" s="32" t="s">
        <v>48</v>
      </c>
      <c r="D357" s="75" t="s">
        <v>54</v>
      </c>
      <c r="E357" s="166">
        <v>7</v>
      </c>
      <c r="F357" s="660" t="s">
        <v>398</v>
      </c>
      <c r="G357" s="603">
        <v>6</v>
      </c>
      <c r="H357" s="604" t="s">
        <v>558</v>
      </c>
    </row>
    <row r="358" spans="1:8" ht="24" x14ac:dyDescent="0.2">
      <c r="A358" s="197" t="s">
        <v>50</v>
      </c>
      <c r="B358" s="7">
        <v>0.32083333333333336</v>
      </c>
      <c r="C358" s="32" t="s">
        <v>55</v>
      </c>
      <c r="D358" s="75" t="s">
        <v>518</v>
      </c>
      <c r="E358" s="166">
        <v>8</v>
      </c>
      <c r="F358" s="605" t="s">
        <v>503</v>
      </c>
      <c r="G358" s="603">
        <v>5</v>
      </c>
      <c r="H358" s="604" t="s">
        <v>558</v>
      </c>
    </row>
    <row r="359" spans="1:8" ht="25.5" x14ac:dyDescent="0.2">
      <c r="A359" s="196" t="s">
        <v>50</v>
      </c>
      <c r="B359" s="7">
        <v>0.32569444444444445</v>
      </c>
      <c r="C359" s="32" t="s">
        <v>1061</v>
      </c>
      <c r="D359" s="127" t="s">
        <v>1062</v>
      </c>
      <c r="E359" s="166">
        <v>9</v>
      </c>
      <c r="F359" s="605" t="s">
        <v>1063</v>
      </c>
      <c r="G359" s="603">
        <v>4</v>
      </c>
      <c r="H359" s="604" t="s">
        <v>558</v>
      </c>
    </row>
    <row r="360" spans="1:8" ht="36" x14ac:dyDescent="0.2">
      <c r="A360" s="201" t="s">
        <v>50</v>
      </c>
      <c r="B360" s="94">
        <v>0.32708333333333334</v>
      </c>
      <c r="C360" s="784" t="s">
        <v>275</v>
      </c>
      <c r="D360" s="785" t="s">
        <v>1200</v>
      </c>
      <c r="E360" s="166">
        <v>10</v>
      </c>
      <c r="F360" s="661" t="s">
        <v>1202</v>
      </c>
      <c r="G360" s="603">
        <v>3</v>
      </c>
      <c r="H360" s="604" t="s">
        <v>558</v>
      </c>
    </row>
    <row r="361" spans="1:8" ht="25.5" x14ac:dyDescent="0.2">
      <c r="A361" s="197" t="s">
        <v>50</v>
      </c>
      <c r="B361" s="7">
        <v>0.33124999999999999</v>
      </c>
      <c r="C361" s="34" t="s">
        <v>276</v>
      </c>
      <c r="D361" s="214" t="s">
        <v>704</v>
      </c>
      <c r="E361" s="166">
        <v>11</v>
      </c>
      <c r="F361" s="605" t="s">
        <v>375</v>
      </c>
      <c r="G361" s="603">
        <v>2</v>
      </c>
      <c r="H361" s="604" t="s">
        <v>558</v>
      </c>
    </row>
    <row r="362" spans="1:8" ht="26.25" thickBot="1" x14ac:dyDescent="0.25">
      <c r="A362" s="307" t="s">
        <v>50</v>
      </c>
      <c r="B362" s="224">
        <v>0.33333333333333331</v>
      </c>
      <c r="C362" s="308" t="s">
        <v>277</v>
      </c>
      <c r="D362" s="309" t="s">
        <v>511</v>
      </c>
      <c r="E362" s="227">
        <v>12</v>
      </c>
      <c r="F362" s="606" t="s">
        <v>514</v>
      </c>
      <c r="G362" s="607">
        <v>1</v>
      </c>
      <c r="H362" s="316" t="s">
        <v>558</v>
      </c>
    </row>
    <row r="363" spans="1:8" ht="115.5" thickBot="1" x14ac:dyDescent="0.25">
      <c r="A363" s="668" t="s">
        <v>655</v>
      </c>
      <c r="B363" s="202" t="s">
        <v>884</v>
      </c>
      <c r="C363" s="203" t="s">
        <v>1044</v>
      </c>
      <c r="D363" s="204" t="s">
        <v>971</v>
      </c>
      <c r="E363" s="205">
        <v>1</v>
      </c>
      <c r="F363" s="662" t="s">
        <v>1056</v>
      </c>
      <c r="G363" s="663" t="s">
        <v>671</v>
      </c>
      <c r="H363" s="669" t="s">
        <v>686</v>
      </c>
    </row>
  </sheetData>
  <hyperlinks>
    <hyperlink ref="A155" r:id="rId1"/>
    <hyperlink ref="A156" r:id="rId2"/>
    <hyperlink ref="A157" r:id="rId3"/>
    <hyperlink ref="A158" r:id="rId4"/>
    <hyperlink ref="A159" r:id="rId5"/>
    <hyperlink ref="A160" r:id="rId6"/>
    <hyperlink ref="A161" r:id="rId7"/>
    <hyperlink ref="A163" r:id="rId8"/>
    <hyperlink ref="A2" r:id="rId9"/>
    <hyperlink ref="H14" r:id="rId10"/>
    <hyperlink ref="A15" r:id="rId11"/>
    <hyperlink ref="H28" r:id="rId12"/>
    <hyperlink ref="A29" r:id="rId13"/>
    <hyperlink ref="H38" r:id="rId14"/>
    <hyperlink ref="H49" r:id="rId15"/>
    <hyperlink ref="A58" r:id="rId16"/>
    <hyperlink ref="H65" r:id="rId17"/>
    <hyperlink ref="A66" r:id="rId18"/>
    <hyperlink ref="H75" r:id="rId19"/>
    <hyperlink ref="A76" r:id="rId20"/>
    <hyperlink ref="H89" r:id="rId21"/>
    <hyperlink ref="A90" r:id="rId22"/>
    <hyperlink ref="H102" r:id="rId23"/>
    <hyperlink ref="A103" r:id="rId24"/>
    <hyperlink ref="H117" r:id="rId25"/>
    <hyperlink ref="A118" r:id="rId26"/>
    <hyperlink ref="H127" r:id="rId27"/>
    <hyperlink ref="A128" r:id="rId28"/>
    <hyperlink ref="H132" r:id="rId29"/>
    <hyperlink ref="A133" r:id="rId30"/>
    <hyperlink ref="A143" r:id="rId31"/>
    <hyperlink ref="H153" r:id="rId32"/>
    <hyperlink ref="A154" r:id="rId33"/>
    <hyperlink ref="H165" r:id="rId34"/>
    <hyperlink ref="A166" r:id="rId35"/>
    <hyperlink ref="H178" r:id="rId36"/>
    <hyperlink ref="A179" r:id="rId37"/>
    <hyperlink ref="H185" r:id="rId38"/>
    <hyperlink ref="H195" r:id="rId39"/>
    <hyperlink ref="A196" r:id="rId40"/>
    <hyperlink ref="H200" r:id="rId41"/>
    <hyperlink ref="A201" r:id="rId42"/>
    <hyperlink ref="H207" r:id="rId43"/>
    <hyperlink ref="A208" r:id="rId44"/>
    <hyperlink ref="H220" r:id="rId45"/>
    <hyperlink ref="A221" r:id="rId46"/>
    <hyperlink ref="H233" r:id="rId47"/>
    <hyperlink ref="A234" r:id="rId48"/>
    <hyperlink ref="H242" r:id="rId49"/>
    <hyperlink ref="A243" r:id="rId50"/>
    <hyperlink ref="H251" r:id="rId51"/>
    <hyperlink ref="A252" r:id="rId52"/>
    <hyperlink ref="H265" r:id="rId53"/>
    <hyperlink ref="A266" r:id="rId54"/>
    <hyperlink ref="H274" r:id="rId55"/>
    <hyperlink ref="A275" r:id="rId56"/>
    <hyperlink ref="A281" r:id="rId57"/>
    <hyperlink ref="H283" r:id="rId58"/>
    <hyperlink ref="A284" r:id="rId59"/>
    <hyperlink ref="H292" r:id="rId60"/>
    <hyperlink ref="A293" r:id="rId61"/>
    <hyperlink ref="H304" r:id="rId62"/>
    <hyperlink ref="A305" r:id="rId63"/>
    <hyperlink ref="H306" r:id="rId64"/>
    <hyperlink ref="A307" r:id="rId65"/>
    <hyperlink ref="H307" r:id="rId66"/>
    <hyperlink ref="A309" r:id="rId67"/>
    <hyperlink ref="H318" r:id="rId68"/>
    <hyperlink ref="H350" r:id="rId69"/>
    <hyperlink ref="A351" r:id="rId70"/>
    <hyperlink ref="H362" r:id="rId71"/>
    <hyperlink ref="A363" r:id="rId72" display="http://u.osmfr.org/m/724460/"/>
    <hyperlink ref="H363" r:id="rId73" display="http://u.osmfr.org/m/724464/"/>
    <hyperlink ref="A50" r:id="rId74"/>
    <hyperlink ref="H57" r:id="rId75"/>
    <hyperlink ref="H142" r:id="rId76"/>
    <hyperlink ref="H280" r:id="rId77"/>
    <hyperlink ref="A320" r:id="rId78"/>
    <hyperlink ref="A319" r:id="rId79"/>
    <hyperlink ref="H334" r:id="rId80"/>
    <hyperlink ref="A335" r:id="rId81"/>
    <hyperlink ref="A186" r:id="rId82"/>
    <hyperlink ref="A39" r:id="rId83"/>
  </hyperlinks>
  <pageMargins left="0.23622047244094491" right="0.23622047244094491" top="0.74803149606299213" bottom="0.74803149606299213" header="0.31496062992125984" footer="0.31496062992125984"/>
  <pageSetup paperSize="9" scale="56" fitToHeight="0" orientation="portrait" r:id="rId84"/>
  <headerFooter>
    <oddFooter>&amp;R&amp;F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workbookViewId="0">
      <selection activeCell="A2" sqref="A2"/>
    </sheetView>
  </sheetViews>
  <sheetFormatPr baseColWidth="10" defaultRowHeight="12.75" x14ac:dyDescent="0.2"/>
  <cols>
    <col min="1" max="1" width="69.42578125" customWidth="1"/>
    <col min="2" max="2" width="1.5703125" customWidth="1"/>
    <col min="3" max="3" width="77.7109375" customWidth="1"/>
    <col min="4" max="4" width="7.7109375" customWidth="1"/>
  </cols>
  <sheetData>
    <row r="1" spans="1:4" ht="66" customHeight="1" thickBot="1" x14ac:dyDescent="0.25">
      <c r="A1" s="803" t="s">
        <v>1192</v>
      </c>
      <c r="B1" s="804"/>
      <c r="C1" s="805"/>
      <c r="D1" s="93"/>
    </row>
    <row r="2" spans="1:4" ht="15.75" customHeight="1" x14ac:dyDescent="0.2">
      <c r="A2" s="670" t="s">
        <v>565</v>
      </c>
      <c r="B2" s="357"/>
      <c r="C2" s="670" t="s">
        <v>684</v>
      </c>
      <c r="D2" s="807" t="s">
        <v>758</v>
      </c>
    </row>
    <row r="3" spans="1:4" x14ac:dyDescent="0.2">
      <c r="A3" s="125" t="s">
        <v>564</v>
      </c>
      <c r="B3" s="358"/>
      <c r="C3" s="125" t="s">
        <v>677</v>
      </c>
      <c r="D3" s="807"/>
    </row>
    <row r="4" spans="1:4" ht="15" x14ac:dyDescent="0.2">
      <c r="A4" s="577" t="s">
        <v>1043</v>
      </c>
      <c r="B4" s="359"/>
      <c r="C4" s="578" t="s">
        <v>683</v>
      </c>
      <c r="D4" s="807"/>
    </row>
    <row r="5" spans="1:4" x14ac:dyDescent="0.2">
      <c r="A5" s="155" t="s">
        <v>651</v>
      </c>
      <c r="B5" s="360"/>
      <c r="C5" s="580" t="s">
        <v>674</v>
      </c>
      <c r="D5" s="807"/>
    </row>
    <row r="6" spans="1:4" x14ac:dyDescent="0.2">
      <c r="A6" s="154" t="s">
        <v>562</v>
      </c>
      <c r="B6" s="360"/>
      <c r="C6" s="154" t="s">
        <v>679</v>
      </c>
      <c r="D6" s="807"/>
    </row>
    <row r="7" spans="1:4" x14ac:dyDescent="0.2">
      <c r="A7" s="155" t="s">
        <v>563</v>
      </c>
      <c r="B7" s="360"/>
      <c r="C7" s="155" t="s">
        <v>944</v>
      </c>
      <c r="D7" s="807"/>
    </row>
    <row r="8" spans="1:4" x14ac:dyDescent="0.2">
      <c r="A8" s="154" t="s">
        <v>675</v>
      </c>
      <c r="B8" s="360"/>
      <c r="C8" s="579" t="s">
        <v>1060</v>
      </c>
      <c r="D8" s="807"/>
    </row>
    <row r="9" spans="1:4" ht="13.5" thickBot="1" x14ac:dyDescent="0.25">
      <c r="A9" s="155" t="s">
        <v>506</v>
      </c>
      <c r="B9" s="360"/>
      <c r="C9" s="155" t="s">
        <v>943</v>
      </c>
      <c r="D9" s="807"/>
    </row>
    <row r="10" spans="1:4" ht="15.75" x14ac:dyDescent="0.2">
      <c r="A10" s="671" t="s">
        <v>678</v>
      </c>
      <c r="B10" s="361"/>
      <c r="C10" s="154" t="s">
        <v>1058</v>
      </c>
      <c r="D10" s="807"/>
    </row>
    <row r="11" spans="1:4" x14ac:dyDescent="0.2">
      <c r="A11" s="125" t="s">
        <v>955</v>
      </c>
      <c r="B11" s="362"/>
      <c r="C11" s="155" t="s">
        <v>676</v>
      </c>
      <c r="D11" s="807"/>
    </row>
    <row r="12" spans="1:4" ht="15" x14ac:dyDescent="0.2">
      <c r="A12" s="577" t="s">
        <v>1043</v>
      </c>
      <c r="B12" s="359"/>
      <c r="C12" s="154" t="s">
        <v>1079</v>
      </c>
      <c r="D12" s="807"/>
    </row>
    <row r="13" spans="1:4" ht="13.5" thickBot="1" x14ac:dyDescent="0.25">
      <c r="A13" s="124" t="s">
        <v>566</v>
      </c>
      <c r="B13" s="363"/>
      <c r="C13" s="124" t="s">
        <v>759</v>
      </c>
      <c r="D13" s="807"/>
    </row>
    <row r="14" spans="1:4" ht="13.5" thickBot="1" x14ac:dyDescent="0.25">
      <c r="A14" s="449"/>
      <c r="B14" s="576"/>
      <c r="C14" s="365"/>
      <c r="D14" s="807"/>
    </row>
    <row r="15" spans="1:4" ht="16.5" thickBot="1" x14ac:dyDescent="0.25">
      <c r="A15" s="670" t="s">
        <v>1018</v>
      </c>
      <c r="B15" s="576"/>
      <c r="C15" s="495" t="s">
        <v>764</v>
      </c>
      <c r="D15" s="807"/>
    </row>
    <row r="16" spans="1:4" ht="13.5" thickBot="1" x14ac:dyDescent="0.25">
      <c r="A16" s="125" t="s">
        <v>985</v>
      </c>
      <c r="B16" s="576"/>
      <c r="C16" s="496" t="s">
        <v>995</v>
      </c>
      <c r="D16" s="807"/>
    </row>
    <row r="17" spans="1:4" ht="15" x14ac:dyDescent="0.2">
      <c r="A17" s="577" t="s">
        <v>1043</v>
      </c>
      <c r="B17" s="576"/>
      <c r="C17" s="365"/>
      <c r="D17" s="807"/>
    </row>
    <row r="18" spans="1:4" x14ac:dyDescent="0.2">
      <c r="A18" s="155" t="s">
        <v>989</v>
      </c>
      <c r="B18" s="576"/>
      <c r="C18" s="365"/>
      <c r="D18" s="807"/>
    </row>
    <row r="19" spans="1:4" x14ac:dyDescent="0.2">
      <c r="A19" s="154" t="s">
        <v>988</v>
      </c>
      <c r="B19" s="576"/>
      <c r="C19" s="365"/>
      <c r="D19" s="807"/>
    </row>
    <row r="20" spans="1:4" x14ac:dyDescent="0.2">
      <c r="A20" s="155" t="s">
        <v>986</v>
      </c>
      <c r="B20" s="576"/>
      <c r="C20" s="365"/>
      <c r="D20" s="807"/>
    </row>
    <row r="21" spans="1:4" ht="13.5" thickBot="1" x14ac:dyDescent="0.25">
      <c r="A21" s="154" t="s">
        <v>987</v>
      </c>
      <c r="B21" s="576"/>
      <c r="C21" s="365"/>
      <c r="D21" s="807"/>
    </row>
    <row r="22" spans="1:4" x14ac:dyDescent="0.2">
      <c r="A22" s="364"/>
      <c r="B22" s="365"/>
      <c r="C22" s="91"/>
      <c r="D22" s="93"/>
    </row>
    <row r="23" spans="1:4" x14ac:dyDescent="0.2">
      <c r="A23" s="366"/>
      <c r="B23" s="366"/>
      <c r="C23" s="367"/>
      <c r="D23" s="367"/>
    </row>
    <row r="24" spans="1:4" ht="13.5" thickBot="1" x14ac:dyDescent="0.25">
      <c r="A24" s="368"/>
      <c r="B24" s="365"/>
      <c r="C24" s="91"/>
      <c r="D24" s="93"/>
    </row>
    <row r="25" spans="1:4" ht="16.5" thickBot="1" x14ac:dyDescent="0.25">
      <c r="A25" s="771" t="s">
        <v>792</v>
      </c>
      <c r="B25" s="357"/>
      <c r="C25" s="771" t="s">
        <v>787</v>
      </c>
      <c r="D25" s="806" t="s">
        <v>656</v>
      </c>
    </row>
    <row r="26" spans="1:4" ht="16.5" thickBot="1" x14ac:dyDescent="0.25">
      <c r="A26" s="186" t="s">
        <v>1057</v>
      </c>
      <c r="B26" s="357"/>
      <c r="C26" s="186" t="s">
        <v>790</v>
      </c>
      <c r="D26" s="806"/>
    </row>
    <row r="27" spans="1:4" ht="16.5" thickBot="1" x14ac:dyDescent="0.25">
      <c r="A27" s="772"/>
      <c r="B27" s="357"/>
      <c r="C27" s="124" t="s">
        <v>760</v>
      </c>
      <c r="D27" s="806"/>
    </row>
    <row r="28" spans="1:4" ht="16.5" thickBot="1" x14ac:dyDescent="0.25">
      <c r="A28" s="574"/>
      <c r="B28" s="357"/>
      <c r="C28" s="774"/>
      <c r="D28" s="806"/>
    </row>
    <row r="29" spans="1:4" ht="16.5" thickBot="1" x14ac:dyDescent="0.25">
      <c r="A29" s="771" t="s">
        <v>1156</v>
      </c>
      <c r="B29" s="357"/>
      <c r="C29" s="771" t="s">
        <v>967</v>
      </c>
      <c r="D29" s="806"/>
    </row>
    <row r="30" spans="1:4" ht="16.5" thickBot="1" x14ac:dyDescent="0.25">
      <c r="A30" s="369" t="s">
        <v>1092</v>
      </c>
      <c r="B30" s="357"/>
      <c r="C30" s="564" t="s">
        <v>968</v>
      </c>
      <c r="D30" s="806"/>
    </row>
    <row r="31" spans="1:4" ht="16.5" thickBot="1" x14ac:dyDescent="0.25">
      <c r="A31" s="449"/>
      <c r="B31" s="357"/>
      <c r="C31" s="773"/>
      <c r="D31" s="806"/>
    </row>
    <row r="32" spans="1:4" ht="16.5" thickBot="1" x14ac:dyDescent="0.25">
      <c r="A32" s="771" t="s">
        <v>866</v>
      </c>
      <c r="B32" s="357"/>
      <c r="C32" s="771" t="s">
        <v>991</v>
      </c>
      <c r="D32" s="806"/>
    </row>
    <row r="33" spans="1:4" ht="16.5" thickBot="1" x14ac:dyDescent="0.3">
      <c r="A33" s="187" t="s">
        <v>761</v>
      </c>
      <c r="B33" s="357"/>
      <c r="C33" s="583" t="s">
        <v>994</v>
      </c>
      <c r="D33" s="806"/>
    </row>
    <row r="34" spans="1:4" ht="16.5" thickBot="1" x14ac:dyDescent="0.25">
      <c r="A34" s="155" t="s">
        <v>560</v>
      </c>
      <c r="B34" s="357"/>
      <c r="C34" s="582" t="s">
        <v>992</v>
      </c>
      <c r="D34" s="806"/>
    </row>
    <row r="35" spans="1:4" ht="16.5" thickBot="1" x14ac:dyDescent="0.25">
      <c r="A35" s="185" t="s">
        <v>561</v>
      </c>
      <c r="B35" s="357"/>
      <c r="C35" s="185" t="s">
        <v>993</v>
      </c>
      <c r="D35" s="806"/>
    </row>
    <row r="36" spans="1:4" ht="16.5" thickBot="1" x14ac:dyDescent="0.25">
      <c r="A36" s="449"/>
      <c r="B36" s="357"/>
      <c r="C36" s="449"/>
      <c r="D36" s="806"/>
    </row>
    <row r="37" spans="1:4" ht="16.5" thickBot="1" x14ac:dyDescent="0.25">
      <c r="A37" s="771" t="s">
        <v>788</v>
      </c>
      <c r="B37" s="357"/>
      <c r="C37" s="771" t="s">
        <v>789</v>
      </c>
      <c r="D37" s="806"/>
    </row>
    <row r="38" spans="1:4" ht="16.5" thickBot="1" x14ac:dyDescent="0.25">
      <c r="A38" s="186" t="s">
        <v>946</v>
      </c>
      <c r="B38" s="357"/>
      <c r="C38" s="186" t="s">
        <v>763</v>
      </c>
      <c r="D38" s="806"/>
    </row>
    <row r="39" spans="1:4" ht="16.5" thickBot="1" x14ac:dyDescent="0.25">
      <c r="A39" s="124" t="s">
        <v>762</v>
      </c>
      <c r="B39" s="357"/>
      <c r="C39" s="124" t="s">
        <v>945</v>
      </c>
      <c r="D39" s="806"/>
    </row>
    <row r="40" spans="1:4" ht="16.5" thickBot="1" x14ac:dyDescent="0.25">
      <c r="A40" s="449"/>
      <c r="B40" s="357"/>
      <c r="C40" s="449"/>
      <c r="D40" s="806"/>
    </row>
    <row r="41" spans="1:4" ht="16.5" thickBot="1" x14ac:dyDescent="0.25">
      <c r="A41" s="771" t="s">
        <v>1136</v>
      </c>
      <c r="B41" s="357"/>
      <c r="C41" s="771" t="s">
        <v>1041</v>
      </c>
      <c r="D41" s="806"/>
    </row>
    <row r="42" spans="1:4" ht="16.5" thickBot="1" x14ac:dyDescent="0.25">
      <c r="A42" s="186" t="s">
        <v>1138</v>
      </c>
      <c r="B42" s="357"/>
      <c r="C42" s="186" t="s">
        <v>791</v>
      </c>
      <c r="D42" s="806"/>
    </row>
    <row r="43" spans="1:4" ht="16.5" thickBot="1" x14ac:dyDescent="0.25">
      <c r="A43" s="124" t="s">
        <v>1137</v>
      </c>
      <c r="B43" s="357"/>
      <c r="C43" s="124" t="s">
        <v>765</v>
      </c>
      <c r="D43" s="806"/>
    </row>
    <row r="44" spans="1:4" ht="16.5" thickBot="1" x14ac:dyDescent="0.25">
      <c r="A44" s="450"/>
      <c r="B44" s="357"/>
      <c r="C44" s="575"/>
      <c r="D44" s="806"/>
    </row>
    <row r="45" spans="1:4" ht="16.5" thickBot="1" x14ac:dyDescent="0.25">
      <c r="A45" s="711"/>
      <c r="B45" s="451"/>
      <c r="C45" s="450"/>
      <c r="D45" s="93"/>
    </row>
    <row r="46" spans="1:4" ht="13.5" thickBot="1" x14ac:dyDescent="0.25">
      <c r="A46" s="495" t="s">
        <v>764</v>
      </c>
      <c r="B46" s="711"/>
      <c r="C46" s="581"/>
    </row>
    <row r="47" spans="1:4" ht="13.5" thickBot="1" x14ac:dyDescent="0.25">
      <c r="A47" s="496" t="s">
        <v>995</v>
      </c>
      <c r="B47" s="711"/>
      <c r="C47" s="581"/>
    </row>
    <row r="48" spans="1:4" x14ac:dyDescent="0.2">
      <c r="C48" s="559"/>
    </row>
  </sheetData>
  <mergeCells count="3">
    <mergeCell ref="A1:C1"/>
    <mergeCell ref="D25:D44"/>
    <mergeCell ref="D2:D21"/>
  </mergeCells>
  <hyperlinks>
    <hyperlink ref="A2" r:id="rId1"/>
    <hyperlink ref="A15" r:id="rId2"/>
    <hyperlink ref="C2" r:id="rId3"/>
    <hyperlink ref="A10" r:id="rId4"/>
    <hyperlink ref="D2:D21" r:id="rId5" display="MATIN"/>
    <hyperlink ref="C37" r:id="rId6"/>
    <hyperlink ref="A37" r:id="rId7"/>
    <hyperlink ref="C41" r:id="rId8" display="Nav soir 11-12 -  DEPART : 2 cars à 16h40"/>
    <hyperlink ref="A41" r:id="rId9" display="Nav soir 10 - DEPART : 1 car à 16h35"/>
    <hyperlink ref="A25" r:id="rId10"/>
    <hyperlink ref="A32" r:id="rId11"/>
    <hyperlink ref="C29" r:id="rId12"/>
    <hyperlink ref="C25" r:id="rId13"/>
    <hyperlink ref="C32" r:id="rId14"/>
    <hyperlink ref="A29" r:id="rId15"/>
    <hyperlink ref="D25:D44" r:id="rId16" display="SOIR"/>
  </hyperlinks>
  <pageMargins left="0.25" right="0.25" top="0.75" bottom="0.75" header="0.3" footer="0.3"/>
  <pageSetup paperSize="9" scale="64" orientation="portrait" r:id="rId17"/>
  <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showGridLines="0" zoomScale="50" zoomScaleNormal="50" workbookViewId="0"/>
  </sheetViews>
  <sheetFormatPr baseColWidth="10" defaultRowHeight="12.75" x14ac:dyDescent="0.2"/>
  <sheetData>
    <row r="1" spans="1:26" ht="32.25" thickBot="1" x14ac:dyDescent="0.25">
      <c r="A1" s="378"/>
      <c r="B1" s="378"/>
      <c r="C1" s="378"/>
      <c r="D1" s="379"/>
      <c r="E1" s="380"/>
      <c r="F1" s="378"/>
      <c r="G1" s="381"/>
      <c r="H1" s="379"/>
      <c r="I1" s="379"/>
      <c r="J1" s="379"/>
      <c r="K1" s="381"/>
      <c r="L1" s="378"/>
      <c r="M1" s="378"/>
    </row>
    <row r="2" spans="1:26" ht="31.5" x14ac:dyDescent="0.2">
      <c r="A2" s="378"/>
      <c r="B2" s="378"/>
      <c r="C2" s="382"/>
      <c r="D2" s="383"/>
      <c r="E2" s="384"/>
      <c r="F2" s="385"/>
      <c r="G2" s="386"/>
      <c r="H2" s="383"/>
      <c r="I2" s="383"/>
      <c r="J2" s="383"/>
      <c r="K2" s="386"/>
      <c r="L2" s="387"/>
      <c r="M2" s="378"/>
    </row>
    <row r="3" spans="1:26" ht="32.25" thickBot="1" x14ac:dyDescent="0.25">
      <c r="A3" s="378"/>
      <c r="B3" s="378"/>
      <c r="C3" s="388"/>
      <c r="D3" s="389"/>
      <c r="E3" s="390"/>
      <c r="F3" s="391"/>
      <c r="G3" s="392"/>
      <c r="H3" s="389"/>
      <c r="I3" s="389"/>
      <c r="J3" s="389"/>
      <c r="K3" s="392"/>
      <c r="L3" s="393"/>
      <c r="M3" s="378"/>
    </row>
    <row r="4" spans="1:26" ht="61.5" thickBot="1" x14ac:dyDescent="0.25">
      <c r="A4" s="378"/>
      <c r="B4" s="378"/>
      <c r="C4" s="388"/>
      <c r="D4" s="389"/>
      <c r="E4" s="394"/>
      <c r="F4" s="391"/>
      <c r="G4" s="392"/>
      <c r="H4" s="389"/>
      <c r="I4" s="389"/>
      <c r="J4" s="389"/>
      <c r="K4" s="392"/>
      <c r="L4" s="393"/>
      <c r="M4" s="378"/>
      <c r="N4" s="808" t="s">
        <v>1019</v>
      </c>
      <c r="O4" s="809"/>
      <c r="P4" s="809"/>
      <c r="Q4" s="809"/>
      <c r="R4" s="809"/>
      <c r="S4" s="809"/>
      <c r="T4" s="809"/>
      <c r="U4" s="809"/>
      <c r="V4" s="810"/>
      <c r="W4" s="672"/>
      <c r="X4" s="673"/>
      <c r="Y4" s="673"/>
      <c r="Z4" s="673"/>
    </row>
    <row r="5" spans="1:26" ht="32.25" thickBot="1" x14ac:dyDescent="0.25">
      <c r="A5" s="378"/>
      <c r="B5" s="378"/>
      <c r="C5" s="388"/>
      <c r="D5" s="395"/>
      <c r="E5" s="394"/>
      <c r="F5" s="391"/>
      <c r="G5" s="392"/>
      <c r="H5" s="396"/>
      <c r="I5" s="397"/>
      <c r="J5" s="398"/>
      <c r="K5" s="392"/>
      <c r="L5" s="393"/>
      <c r="M5" s="378"/>
    </row>
    <row r="6" spans="1:26" ht="32.25" thickBot="1" x14ac:dyDescent="0.25">
      <c r="A6" s="378"/>
      <c r="B6" s="378"/>
      <c r="C6" s="388"/>
      <c r="D6" s="399" t="s">
        <v>155</v>
      </c>
      <c r="E6" s="400">
        <v>30</v>
      </c>
      <c r="F6" s="391"/>
      <c r="G6" s="392"/>
      <c r="H6" s="401"/>
      <c r="I6" s="389"/>
      <c r="J6" s="402" t="s">
        <v>36</v>
      </c>
      <c r="K6" s="403">
        <v>15</v>
      </c>
      <c r="L6" s="393"/>
      <c r="M6" s="378"/>
    </row>
    <row r="7" spans="1:26" ht="32.25" thickBot="1" x14ac:dyDescent="0.25">
      <c r="A7" s="378"/>
      <c r="B7" s="378"/>
      <c r="C7" s="388"/>
      <c r="D7" s="404"/>
      <c r="E7" s="405"/>
      <c r="F7" s="391"/>
      <c r="G7" s="392"/>
      <c r="H7" s="401"/>
      <c r="I7" s="389"/>
      <c r="J7" s="406"/>
      <c r="K7" s="407"/>
      <c r="L7" s="393"/>
      <c r="M7" s="378"/>
    </row>
    <row r="8" spans="1:26" ht="32.25" thickBot="1" x14ac:dyDescent="0.25">
      <c r="A8" s="378"/>
      <c r="B8" s="378"/>
      <c r="C8" s="388"/>
      <c r="D8" s="389"/>
      <c r="E8" s="394"/>
      <c r="F8" s="391"/>
      <c r="G8" s="408">
        <v>16</v>
      </c>
      <c r="H8" s="409"/>
      <c r="I8" s="389"/>
      <c r="J8" s="402" t="s">
        <v>248</v>
      </c>
      <c r="K8" s="410">
        <v>14</v>
      </c>
      <c r="L8" s="393"/>
      <c r="M8" s="378"/>
    </row>
    <row r="9" spans="1:26" ht="32.25" thickBot="1" x14ac:dyDescent="0.25">
      <c r="A9" s="378"/>
      <c r="B9" s="378"/>
      <c r="C9" s="388"/>
      <c r="D9" s="395"/>
      <c r="E9" s="394"/>
      <c r="F9" s="391"/>
      <c r="G9" s="407"/>
      <c r="H9" s="411"/>
      <c r="I9" s="389"/>
      <c r="J9" s="412"/>
      <c r="K9" s="413"/>
      <c r="L9" s="393"/>
      <c r="M9" s="378"/>
    </row>
    <row r="10" spans="1:26" ht="32.25" thickBot="1" x14ac:dyDescent="0.25">
      <c r="A10" s="378"/>
      <c r="B10" s="378"/>
      <c r="C10" s="388"/>
      <c r="D10" s="399" t="s">
        <v>82</v>
      </c>
      <c r="E10" s="400">
        <v>31</v>
      </c>
      <c r="F10" s="391"/>
      <c r="G10" s="414">
        <v>17</v>
      </c>
      <c r="H10" s="402" t="s">
        <v>11</v>
      </c>
      <c r="I10" s="389"/>
      <c r="J10" s="402" t="s">
        <v>6</v>
      </c>
      <c r="K10" s="415">
        <v>13</v>
      </c>
      <c r="L10" s="393"/>
      <c r="M10" s="378"/>
    </row>
    <row r="11" spans="1:26" ht="32.25" thickBot="1" x14ac:dyDescent="0.25">
      <c r="A11" s="378"/>
      <c r="B11" s="378"/>
      <c r="C11" s="388"/>
      <c r="D11" s="404"/>
      <c r="E11" s="405"/>
      <c r="F11" s="391"/>
      <c r="G11" s="407"/>
      <c r="H11" s="411"/>
      <c r="I11" s="389"/>
      <c r="J11" s="406"/>
      <c r="K11" s="413"/>
      <c r="L11" s="393"/>
      <c r="M11" s="378"/>
    </row>
    <row r="12" spans="1:26" ht="32.25" thickBot="1" x14ac:dyDescent="0.25">
      <c r="A12" s="378"/>
      <c r="B12" s="378"/>
      <c r="C12" s="388"/>
      <c r="D12" s="389"/>
      <c r="E12" s="394"/>
      <c r="F12" s="391"/>
      <c r="G12" s="408">
        <v>18</v>
      </c>
      <c r="H12" s="402" t="s">
        <v>10</v>
      </c>
      <c r="I12" s="389"/>
      <c r="J12" s="402" t="s">
        <v>234</v>
      </c>
      <c r="K12" s="415">
        <v>12</v>
      </c>
      <c r="L12" s="393"/>
      <c r="M12" s="378"/>
    </row>
    <row r="13" spans="1:26" ht="32.25" thickBot="1" x14ac:dyDescent="0.25">
      <c r="A13" s="378"/>
      <c r="B13" s="378"/>
      <c r="C13" s="388"/>
      <c r="D13" s="395"/>
      <c r="E13" s="394"/>
      <c r="F13" s="391"/>
      <c r="G13" s="407"/>
      <c r="H13" s="411"/>
      <c r="I13" s="389"/>
      <c r="J13" s="406"/>
      <c r="K13" s="413"/>
      <c r="L13" s="393"/>
      <c r="M13" s="378"/>
    </row>
    <row r="14" spans="1:26" ht="32.25" thickBot="1" x14ac:dyDescent="0.25">
      <c r="A14" s="378"/>
      <c r="B14" s="378"/>
      <c r="C14" s="388"/>
      <c r="D14" s="399" t="s">
        <v>12</v>
      </c>
      <c r="E14" s="400">
        <v>32</v>
      </c>
      <c r="F14" s="391"/>
      <c r="G14" s="408">
        <v>19</v>
      </c>
      <c r="H14" s="402" t="s">
        <v>220</v>
      </c>
      <c r="I14" s="389"/>
      <c r="J14" s="402" t="s">
        <v>210</v>
      </c>
      <c r="K14" s="415">
        <v>11</v>
      </c>
      <c r="L14" s="393"/>
      <c r="M14" s="378"/>
    </row>
    <row r="15" spans="1:26" ht="32.25" thickBot="1" x14ac:dyDescent="0.25">
      <c r="A15" s="378"/>
      <c r="B15" s="378"/>
      <c r="C15" s="388"/>
      <c r="D15" s="404"/>
      <c r="E15" s="405"/>
      <c r="F15" s="391"/>
      <c r="G15" s="407"/>
      <c r="H15" s="411"/>
      <c r="I15" s="389"/>
      <c r="J15" s="406"/>
      <c r="K15" s="413"/>
      <c r="L15" s="393"/>
      <c r="M15" s="378"/>
    </row>
    <row r="16" spans="1:26" ht="32.25" thickBot="1" x14ac:dyDescent="0.25">
      <c r="A16" s="378"/>
      <c r="B16" s="378"/>
      <c r="C16" s="388"/>
      <c r="D16" s="389"/>
      <c r="E16" s="394"/>
      <c r="F16" s="391"/>
      <c r="G16" s="408">
        <v>20</v>
      </c>
      <c r="H16" s="402" t="s">
        <v>586</v>
      </c>
      <c r="I16" s="389"/>
      <c r="J16" s="402" t="s">
        <v>278</v>
      </c>
      <c r="K16" s="415">
        <v>10</v>
      </c>
      <c r="L16" s="393"/>
      <c r="M16" s="378"/>
    </row>
    <row r="17" spans="1:13" ht="32.25" thickBot="1" x14ac:dyDescent="0.25">
      <c r="A17" s="378"/>
      <c r="B17" s="378"/>
      <c r="C17" s="388"/>
      <c r="D17" s="395"/>
      <c r="E17" s="394"/>
      <c r="F17" s="391"/>
      <c r="G17" s="407"/>
      <c r="H17" s="411"/>
      <c r="I17" s="389"/>
      <c r="J17" s="406"/>
      <c r="K17" s="413"/>
      <c r="L17" s="393"/>
      <c r="M17" s="378"/>
    </row>
    <row r="18" spans="1:13" ht="32.25" thickBot="1" x14ac:dyDescent="0.25">
      <c r="A18" s="378"/>
      <c r="B18" s="378"/>
      <c r="C18" s="388"/>
      <c r="D18" s="402" t="s">
        <v>644</v>
      </c>
      <c r="E18" s="416">
        <v>33</v>
      </c>
      <c r="F18" s="391"/>
      <c r="G18" s="408">
        <v>21</v>
      </c>
      <c r="H18" s="402" t="s">
        <v>19</v>
      </c>
      <c r="I18" s="389"/>
      <c r="J18" s="402" t="s">
        <v>819</v>
      </c>
      <c r="K18" s="415">
        <v>9</v>
      </c>
      <c r="L18" s="393"/>
      <c r="M18" s="378"/>
    </row>
    <row r="19" spans="1:13" ht="32.25" thickBot="1" x14ac:dyDescent="0.25">
      <c r="A19" s="378"/>
      <c r="B19" s="378"/>
      <c r="C19" s="388"/>
      <c r="D19" s="404"/>
      <c r="E19" s="405"/>
      <c r="F19" s="391"/>
      <c r="G19" s="407"/>
      <c r="H19" s="411"/>
      <c r="I19" s="389"/>
      <c r="J19" s="406"/>
      <c r="K19" s="413"/>
      <c r="L19" s="393"/>
      <c r="M19" s="378"/>
    </row>
    <row r="20" spans="1:13" ht="32.25" thickBot="1" x14ac:dyDescent="0.25">
      <c r="A20" s="378"/>
      <c r="B20" s="378"/>
      <c r="C20" s="388"/>
      <c r="D20" s="389"/>
      <c r="E20" s="394"/>
      <c r="F20" s="391"/>
      <c r="G20" s="408">
        <v>22</v>
      </c>
      <c r="H20" s="402" t="s">
        <v>116</v>
      </c>
      <c r="I20" s="389"/>
      <c r="J20" s="402" t="s">
        <v>50</v>
      </c>
      <c r="K20" s="415">
        <v>8</v>
      </c>
      <c r="L20" s="393"/>
      <c r="M20" s="378"/>
    </row>
    <row r="21" spans="1:13" ht="32.25" thickBot="1" x14ac:dyDescent="0.25">
      <c r="A21" s="378"/>
      <c r="B21" s="378"/>
      <c r="C21" s="388"/>
      <c r="D21" s="395"/>
      <c r="E21" s="394"/>
      <c r="F21" s="391"/>
      <c r="G21" s="407"/>
      <c r="H21" s="411"/>
      <c r="I21" s="389"/>
      <c r="J21" s="406"/>
      <c r="K21" s="413"/>
      <c r="L21" s="393"/>
      <c r="M21" s="378"/>
    </row>
    <row r="22" spans="1:13" ht="32.25" thickBot="1" x14ac:dyDescent="0.25">
      <c r="A22" s="378"/>
      <c r="B22" s="378"/>
      <c r="C22" s="388"/>
      <c r="D22" s="402" t="s">
        <v>244</v>
      </c>
      <c r="E22" s="416">
        <v>34</v>
      </c>
      <c r="F22" s="391"/>
      <c r="G22" s="408">
        <v>23</v>
      </c>
      <c r="H22" s="402" t="s">
        <v>91</v>
      </c>
      <c r="I22" s="389"/>
      <c r="J22" s="402" t="s">
        <v>142</v>
      </c>
      <c r="K22" s="415">
        <v>7</v>
      </c>
      <c r="L22" s="393"/>
      <c r="M22" s="378"/>
    </row>
    <row r="23" spans="1:13" ht="32.25" thickBot="1" x14ac:dyDescent="0.25">
      <c r="A23" s="378"/>
      <c r="B23" s="378"/>
      <c r="C23" s="388"/>
      <c r="D23" s="404"/>
      <c r="E23" s="405"/>
      <c r="F23" s="391"/>
      <c r="G23" s="407"/>
      <c r="H23" s="411"/>
      <c r="I23" s="389"/>
      <c r="J23" s="406"/>
      <c r="K23" s="413"/>
      <c r="L23" s="393"/>
      <c r="M23" s="378"/>
    </row>
    <row r="24" spans="1:13" ht="32.25" thickBot="1" x14ac:dyDescent="0.25">
      <c r="A24" s="378"/>
      <c r="B24" s="378"/>
      <c r="C24" s="388"/>
      <c r="D24" s="389"/>
      <c r="E24" s="394"/>
      <c r="F24" s="391"/>
      <c r="G24" s="408">
        <v>24</v>
      </c>
      <c r="H24" s="402" t="s">
        <v>94</v>
      </c>
      <c r="I24" s="389"/>
      <c r="J24" s="402" t="s">
        <v>127</v>
      </c>
      <c r="K24" s="415">
        <v>6</v>
      </c>
      <c r="L24" s="393"/>
      <c r="M24" s="378"/>
    </row>
    <row r="25" spans="1:13" ht="32.25" thickBot="1" x14ac:dyDescent="0.25">
      <c r="A25" s="378"/>
      <c r="B25" s="378"/>
      <c r="C25" s="388"/>
      <c r="D25" s="395"/>
      <c r="E25" s="394"/>
      <c r="F25" s="391"/>
      <c r="G25" s="407"/>
      <c r="H25" s="411"/>
      <c r="I25" s="389"/>
      <c r="J25" s="406"/>
      <c r="K25" s="413"/>
      <c r="L25" s="393"/>
      <c r="M25" s="378"/>
    </row>
    <row r="26" spans="1:13" ht="32.25" thickBot="1" x14ac:dyDescent="0.25">
      <c r="A26" s="378"/>
      <c r="B26" s="378"/>
      <c r="C26" s="388"/>
      <c r="D26" s="399" t="s">
        <v>166</v>
      </c>
      <c r="E26" s="400">
        <v>35</v>
      </c>
      <c r="F26" s="391"/>
      <c r="G26" s="408">
        <v>25</v>
      </c>
      <c r="H26" s="402" t="s">
        <v>257</v>
      </c>
      <c r="I26" s="389"/>
      <c r="J26" s="402" t="s">
        <v>282</v>
      </c>
      <c r="K26" s="415">
        <v>5</v>
      </c>
      <c r="L26" s="393"/>
      <c r="M26" s="378"/>
    </row>
    <row r="27" spans="1:13" ht="32.25" thickBot="1" x14ac:dyDescent="0.25">
      <c r="A27" s="378"/>
      <c r="B27" s="378"/>
      <c r="C27" s="388"/>
      <c r="D27" s="404"/>
      <c r="E27" s="405"/>
      <c r="F27" s="391"/>
      <c r="G27" s="407"/>
      <c r="H27" s="411"/>
      <c r="I27" s="389"/>
      <c r="J27" s="406"/>
      <c r="K27" s="413"/>
      <c r="L27" s="393"/>
      <c r="M27" s="378"/>
    </row>
    <row r="28" spans="1:13" ht="32.25" thickBot="1" x14ac:dyDescent="0.25">
      <c r="A28" s="378"/>
      <c r="B28" s="378"/>
      <c r="C28" s="388"/>
      <c r="D28" s="389"/>
      <c r="E28" s="394"/>
      <c r="F28" s="391"/>
      <c r="G28" s="408">
        <v>26</v>
      </c>
      <c r="H28" s="402" t="s">
        <v>63</v>
      </c>
      <c r="I28" s="389"/>
      <c r="J28" s="402" t="s">
        <v>2</v>
      </c>
      <c r="K28" s="415">
        <v>4</v>
      </c>
      <c r="L28" s="393"/>
      <c r="M28" s="378"/>
    </row>
    <row r="29" spans="1:13" ht="32.25" thickBot="1" x14ac:dyDescent="0.25">
      <c r="A29" s="378"/>
      <c r="B29" s="378"/>
      <c r="C29" s="388"/>
      <c r="D29" s="395"/>
      <c r="E29" s="394"/>
      <c r="F29" s="391"/>
      <c r="G29" s="407"/>
      <c r="H29" s="411"/>
      <c r="I29" s="389"/>
      <c r="J29" s="406"/>
      <c r="K29" s="413"/>
      <c r="L29" s="393"/>
      <c r="M29" s="378"/>
    </row>
    <row r="30" spans="1:13" ht="32.25" thickBot="1" x14ac:dyDescent="0.25">
      <c r="A30" s="378"/>
      <c r="B30" s="378"/>
      <c r="C30" s="388"/>
      <c r="D30" s="399" t="s">
        <v>104</v>
      </c>
      <c r="E30" s="400">
        <v>36</v>
      </c>
      <c r="F30" s="391"/>
      <c r="G30" s="408">
        <v>27</v>
      </c>
      <c r="H30" s="402" t="s">
        <v>272</v>
      </c>
      <c r="I30" s="389"/>
      <c r="J30" s="402" t="s">
        <v>56</v>
      </c>
      <c r="K30" s="415">
        <v>3</v>
      </c>
      <c r="L30" s="393"/>
      <c r="M30" s="378"/>
    </row>
    <row r="31" spans="1:13" ht="32.25" thickBot="1" x14ac:dyDescent="0.25">
      <c r="A31" s="378"/>
      <c r="B31" s="378"/>
      <c r="C31" s="388"/>
      <c r="D31" s="404"/>
      <c r="E31" s="405"/>
      <c r="F31" s="391"/>
      <c r="G31" s="407"/>
      <c r="H31" s="411"/>
      <c r="I31" s="389"/>
      <c r="J31" s="406"/>
      <c r="K31" s="413"/>
      <c r="L31" s="393"/>
      <c r="M31" s="378"/>
    </row>
    <row r="32" spans="1:13" ht="32.25" thickBot="1" x14ac:dyDescent="0.25">
      <c r="A32" s="378"/>
      <c r="B32" s="378"/>
      <c r="C32" s="388"/>
      <c r="D32" s="389"/>
      <c r="E32" s="394"/>
      <c r="F32" s="391"/>
      <c r="G32" s="408">
        <v>28</v>
      </c>
      <c r="H32" s="402" t="s">
        <v>286</v>
      </c>
      <c r="I32" s="389"/>
      <c r="J32" s="402" t="s">
        <v>232</v>
      </c>
      <c r="K32" s="415">
        <v>2</v>
      </c>
      <c r="L32" s="393"/>
      <c r="M32" s="378"/>
    </row>
    <row r="33" spans="1:13" ht="32.25" thickBot="1" x14ac:dyDescent="0.25">
      <c r="A33" s="378"/>
      <c r="B33" s="378"/>
      <c r="C33" s="388"/>
      <c r="D33" s="395"/>
      <c r="E33" s="394"/>
      <c r="F33" s="391"/>
      <c r="G33" s="407"/>
      <c r="H33" s="411"/>
      <c r="I33" s="389"/>
      <c r="J33" s="406"/>
      <c r="K33" s="413"/>
      <c r="L33" s="393"/>
      <c r="M33" s="378"/>
    </row>
    <row r="34" spans="1:13" ht="32.25" thickBot="1" x14ac:dyDescent="0.25">
      <c r="A34" s="378"/>
      <c r="B34" s="378"/>
      <c r="C34" s="388"/>
      <c r="D34" s="399" t="s">
        <v>189</v>
      </c>
      <c r="E34" s="400">
        <v>37</v>
      </c>
      <c r="F34" s="391"/>
      <c r="G34" s="408">
        <v>29</v>
      </c>
      <c r="H34" s="402" t="s">
        <v>176</v>
      </c>
      <c r="I34" s="389"/>
      <c r="J34" s="402" t="s">
        <v>227</v>
      </c>
      <c r="K34" s="417">
        <v>1</v>
      </c>
      <c r="L34" s="393"/>
      <c r="M34" s="378"/>
    </row>
    <row r="35" spans="1:13" ht="31.5" x14ac:dyDescent="0.2">
      <c r="A35" s="378"/>
      <c r="B35" s="378"/>
      <c r="C35" s="388"/>
      <c r="D35" s="418"/>
      <c r="E35" s="419"/>
      <c r="F35" s="391"/>
      <c r="G35" s="392"/>
      <c r="H35" s="389"/>
      <c r="I35" s="389"/>
      <c r="J35" s="389"/>
      <c r="K35" s="392"/>
      <c r="L35" s="393"/>
      <c r="M35" s="378"/>
    </row>
    <row r="36" spans="1:13" ht="31.5" x14ac:dyDescent="0.2">
      <c r="A36" s="378"/>
      <c r="B36" s="378"/>
      <c r="C36" s="388"/>
      <c r="D36" s="420"/>
      <c r="E36" s="421"/>
      <c r="F36" s="391"/>
      <c r="G36" s="392"/>
      <c r="H36" s="389"/>
      <c r="I36" s="389"/>
      <c r="J36" s="389"/>
      <c r="K36" s="392"/>
      <c r="L36" s="393"/>
      <c r="M36" s="378"/>
    </row>
    <row r="37" spans="1:13" ht="31.5" x14ac:dyDescent="0.2">
      <c r="A37" s="378"/>
      <c r="B37" s="378"/>
      <c r="C37" s="388"/>
      <c r="D37" s="420"/>
      <c r="E37" s="421"/>
      <c r="F37" s="391"/>
      <c r="G37" s="392"/>
      <c r="H37" s="389"/>
      <c r="I37" s="389"/>
      <c r="J37" s="389"/>
      <c r="K37" s="392"/>
      <c r="L37" s="393"/>
      <c r="M37" s="378"/>
    </row>
    <row r="38" spans="1:13" ht="31.5" x14ac:dyDescent="0.2">
      <c r="A38" s="378"/>
      <c r="B38" s="378"/>
      <c r="C38" s="388"/>
      <c r="D38" s="420"/>
      <c r="E38" s="421"/>
      <c r="F38" s="391"/>
      <c r="G38" s="392"/>
      <c r="H38" s="389"/>
      <c r="I38" s="389"/>
      <c r="J38" s="389"/>
      <c r="K38" s="392"/>
      <c r="L38" s="393"/>
      <c r="M38" s="378"/>
    </row>
    <row r="39" spans="1:13" ht="31.5" x14ac:dyDescent="0.2">
      <c r="A39" s="378"/>
      <c r="B39" s="422"/>
      <c r="C39" s="388"/>
      <c r="D39" s="420"/>
      <c r="E39" s="423">
        <v>38</v>
      </c>
      <c r="F39" s="391"/>
      <c r="G39" s="392"/>
      <c r="H39" s="811" t="s">
        <v>776</v>
      </c>
      <c r="I39" s="812"/>
      <c r="J39" s="813"/>
      <c r="K39" s="392"/>
      <c r="L39" s="393"/>
      <c r="M39" s="378"/>
    </row>
    <row r="40" spans="1:13" ht="31.5" x14ac:dyDescent="0.2">
      <c r="A40" s="378"/>
      <c r="B40" s="424"/>
      <c r="C40" s="388"/>
      <c r="D40" s="420"/>
      <c r="E40" s="421"/>
      <c r="F40" s="391"/>
      <c r="G40" s="392"/>
      <c r="H40" s="814" t="s">
        <v>777</v>
      </c>
      <c r="I40" s="815"/>
      <c r="J40" s="816"/>
      <c r="K40" s="392"/>
      <c r="L40" s="393"/>
      <c r="M40" s="378"/>
    </row>
    <row r="41" spans="1:13" ht="31.5" x14ac:dyDescent="0.2">
      <c r="A41" s="378"/>
      <c r="B41" s="424"/>
      <c r="C41" s="388"/>
      <c r="D41" s="420"/>
      <c r="E41" s="421"/>
      <c r="F41" s="391"/>
      <c r="G41" s="392"/>
      <c r="H41" s="814" t="s">
        <v>778</v>
      </c>
      <c r="I41" s="815"/>
      <c r="J41" s="816"/>
      <c r="K41" s="392"/>
      <c r="L41" s="393"/>
      <c r="M41" s="378"/>
    </row>
    <row r="42" spans="1:13" ht="31.5" x14ac:dyDescent="0.2">
      <c r="A42" s="378"/>
      <c r="B42" s="424"/>
      <c r="C42" s="388"/>
      <c r="D42" s="420"/>
      <c r="E42" s="421"/>
      <c r="F42" s="391"/>
      <c r="G42" s="392"/>
      <c r="H42" s="425"/>
      <c r="I42" s="426"/>
      <c r="J42" s="427"/>
      <c r="K42" s="392"/>
      <c r="L42" s="393"/>
      <c r="M42" s="378"/>
    </row>
    <row r="43" spans="1:13" ht="31.5" x14ac:dyDescent="0.2">
      <c r="A43" s="378"/>
      <c r="B43" s="424"/>
      <c r="C43" s="388"/>
      <c r="D43" s="420"/>
      <c r="E43" s="421"/>
      <c r="F43" s="391"/>
      <c r="G43" s="392"/>
      <c r="H43" s="396"/>
      <c r="I43" s="397"/>
      <c r="J43" s="428"/>
      <c r="K43" s="392"/>
      <c r="L43" s="393"/>
      <c r="M43" s="378"/>
    </row>
    <row r="44" spans="1:13" ht="31.5" x14ac:dyDescent="0.2">
      <c r="A44" s="378"/>
      <c r="B44" s="424"/>
      <c r="C44" s="388"/>
      <c r="D44" s="420"/>
      <c r="E44" s="421"/>
      <c r="F44" s="391"/>
      <c r="G44" s="392"/>
      <c r="H44" s="401"/>
      <c r="I44" s="389"/>
      <c r="J44" s="420"/>
      <c r="K44" s="392"/>
      <c r="L44" s="393"/>
      <c r="M44" s="378"/>
    </row>
    <row r="45" spans="1:13" ht="31.5" x14ac:dyDescent="0.2">
      <c r="A45" s="378"/>
      <c r="B45" s="424"/>
      <c r="C45" s="388"/>
      <c r="D45" s="420"/>
      <c r="E45" s="429"/>
      <c r="F45" s="391"/>
      <c r="G45" s="392"/>
      <c r="H45" s="401"/>
      <c r="I45" s="389"/>
      <c r="J45" s="420"/>
      <c r="K45" s="392"/>
      <c r="L45" s="393"/>
      <c r="M45" s="378"/>
    </row>
    <row r="46" spans="1:13" ht="31.5" x14ac:dyDescent="0.2">
      <c r="A46" s="378"/>
      <c r="B46" s="424"/>
      <c r="C46" s="388"/>
      <c r="D46" s="420"/>
      <c r="E46" s="394"/>
      <c r="F46" s="391"/>
      <c r="G46" s="392"/>
      <c r="H46" s="425"/>
      <c r="I46" s="426"/>
      <c r="J46" s="427"/>
      <c r="K46" s="392"/>
      <c r="L46" s="393"/>
      <c r="M46" s="378"/>
    </row>
    <row r="47" spans="1:13" ht="31.5" x14ac:dyDescent="0.2">
      <c r="A47" s="378"/>
      <c r="B47" s="424"/>
      <c r="C47" s="388"/>
      <c r="D47" s="420"/>
      <c r="E47" s="394"/>
      <c r="F47" s="391"/>
      <c r="G47" s="392"/>
      <c r="H47" s="389"/>
      <c r="I47" s="389"/>
      <c r="J47" s="389"/>
      <c r="K47" s="392"/>
      <c r="L47" s="393"/>
      <c r="M47" s="378"/>
    </row>
    <row r="48" spans="1:13" ht="31.5" x14ac:dyDescent="0.2">
      <c r="A48" s="378"/>
      <c r="B48" s="424"/>
      <c r="C48" s="388"/>
      <c r="D48" s="420"/>
      <c r="E48" s="394"/>
      <c r="F48" s="391"/>
      <c r="G48" s="392"/>
      <c r="H48" s="389"/>
      <c r="I48" s="389"/>
      <c r="J48" s="389"/>
      <c r="K48" s="392"/>
      <c r="L48" s="393"/>
      <c r="M48" s="378"/>
    </row>
    <row r="49" spans="1:13" ht="32.25" thickBot="1" x14ac:dyDescent="0.25">
      <c r="A49" s="378"/>
      <c r="B49" s="424"/>
      <c r="C49" s="430"/>
      <c r="D49" s="431"/>
      <c r="E49" s="432">
        <v>39</v>
      </c>
      <c r="F49" s="433"/>
      <c r="G49" s="434"/>
      <c r="H49" s="395"/>
      <c r="I49" s="395"/>
      <c r="J49" s="395"/>
      <c r="K49" s="434"/>
      <c r="L49" s="435"/>
      <c r="M49" s="378"/>
    </row>
    <row r="50" spans="1:13" ht="31.5" x14ac:dyDescent="0.2">
      <c r="A50" s="436"/>
      <c r="B50" s="391"/>
      <c r="C50" s="437"/>
      <c r="D50" s="438"/>
      <c r="E50" s="439"/>
      <c r="F50" s="437"/>
      <c r="G50" s="440"/>
      <c r="H50" s="438"/>
      <c r="I50" s="438"/>
      <c r="J50" s="438"/>
      <c r="K50" s="440"/>
      <c r="L50" s="437"/>
      <c r="M50" s="436"/>
    </row>
    <row r="51" spans="1:13" ht="26.25" x14ac:dyDescent="0.2">
      <c r="A51" s="391"/>
      <c r="B51" s="391"/>
      <c r="C51" s="437"/>
      <c r="D51" s="438"/>
      <c r="E51" s="439"/>
      <c r="F51" s="817" t="s">
        <v>779</v>
      </c>
      <c r="G51" s="818"/>
      <c r="H51" s="438"/>
      <c r="I51" s="438"/>
      <c r="J51" s="438"/>
      <c r="K51" s="817" t="s">
        <v>780</v>
      </c>
      <c r="L51" s="818"/>
      <c r="M51" s="437"/>
    </row>
    <row r="52" spans="1:13" ht="31.5" x14ac:dyDescent="0.2">
      <c r="A52" s="441"/>
      <c r="B52" s="441"/>
      <c r="C52" s="441"/>
      <c r="D52" s="426"/>
      <c r="E52" s="442"/>
      <c r="F52" s="441"/>
      <c r="G52" s="443"/>
      <c r="H52" s="426"/>
      <c r="I52" s="426"/>
      <c r="J52" s="426"/>
      <c r="K52" s="443"/>
      <c r="L52" s="441"/>
      <c r="M52" s="441"/>
    </row>
  </sheetData>
  <mergeCells count="6">
    <mergeCell ref="N4:V4"/>
    <mergeCell ref="H39:J39"/>
    <mergeCell ref="H40:J40"/>
    <mergeCell ref="H41:J41"/>
    <mergeCell ref="F51:G51"/>
    <mergeCell ref="K51:L51"/>
  </mergeCells>
  <hyperlinks>
    <hyperlink ref="N4:V4" r:id="rId1" display="VOIR AUSSI CE PLAN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8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workbookViewId="0">
      <selection activeCell="C15" sqref="C15"/>
    </sheetView>
  </sheetViews>
  <sheetFormatPr baseColWidth="10" defaultRowHeight="12.75" x14ac:dyDescent="0.2"/>
  <cols>
    <col min="1" max="1" width="35.42578125" bestFit="1" customWidth="1"/>
    <col min="2" max="2" width="8.85546875" bestFit="1" customWidth="1"/>
    <col min="3" max="3" width="29.28515625" bestFit="1" customWidth="1"/>
    <col min="4" max="4" width="11.7109375" customWidth="1"/>
    <col min="5" max="5" width="16" customWidth="1"/>
    <col min="6" max="6" width="11.7109375" customWidth="1"/>
    <col min="7" max="7" width="17.140625" customWidth="1"/>
    <col min="8" max="8" width="1.85546875" customWidth="1"/>
    <col min="9" max="9" width="12.7109375" bestFit="1" customWidth="1"/>
    <col min="10" max="10" width="6.85546875" bestFit="1" customWidth="1"/>
    <col min="11" max="11" width="6.85546875" customWidth="1"/>
    <col min="12" max="12" width="9.28515625" customWidth="1"/>
  </cols>
  <sheetData>
    <row r="1" spans="1:12" ht="78.75" customHeight="1" thickBot="1" x14ac:dyDescent="0.25">
      <c r="A1" s="827" t="s">
        <v>1179</v>
      </c>
      <c r="B1" s="828"/>
      <c r="C1" s="828"/>
      <c r="D1" s="819" t="s">
        <v>1157</v>
      </c>
      <c r="E1" s="819"/>
      <c r="F1" s="820"/>
      <c r="G1" s="820"/>
      <c r="H1" s="170"/>
      <c r="I1" s="821" t="s">
        <v>1158</v>
      </c>
      <c r="J1" s="822"/>
      <c r="K1" s="822"/>
      <c r="L1" s="822"/>
    </row>
    <row r="2" spans="1:12" ht="51.75" thickBot="1" x14ac:dyDescent="0.25">
      <c r="A2" s="115" t="s">
        <v>637</v>
      </c>
      <c r="B2" s="116" t="s">
        <v>705</v>
      </c>
      <c r="C2" s="115" t="s">
        <v>682</v>
      </c>
      <c r="D2" s="766" t="s">
        <v>1141</v>
      </c>
      <c r="E2" s="117" t="s">
        <v>839</v>
      </c>
      <c r="F2" s="118" t="s">
        <v>766</v>
      </c>
      <c r="G2" s="206" t="s">
        <v>767</v>
      </c>
      <c r="H2" s="171"/>
      <c r="I2" s="175" t="s">
        <v>669</v>
      </c>
      <c r="J2" s="370" t="s">
        <v>768</v>
      </c>
      <c r="K2" s="823" t="s">
        <v>769</v>
      </c>
      <c r="L2" s="824"/>
    </row>
    <row r="3" spans="1:12" x14ac:dyDescent="0.2">
      <c r="A3" s="119" t="s">
        <v>56</v>
      </c>
      <c r="B3" s="119">
        <v>20</v>
      </c>
      <c r="C3" s="119" t="s">
        <v>165</v>
      </c>
      <c r="D3" s="152"/>
      <c r="E3" s="153">
        <v>1</v>
      </c>
      <c r="F3" s="121"/>
      <c r="G3" s="152"/>
      <c r="H3" s="171"/>
      <c r="I3" s="172" t="s">
        <v>670</v>
      </c>
      <c r="J3" s="371">
        <v>3</v>
      </c>
      <c r="K3" s="173">
        <v>34</v>
      </c>
      <c r="L3" s="174" t="s">
        <v>56</v>
      </c>
    </row>
    <row r="4" spans="1:12" x14ac:dyDescent="0.2">
      <c r="A4" s="119" t="s">
        <v>63</v>
      </c>
      <c r="B4" s="119">
        <v>62</v>
      </c>
      <c r="C4" s="119" t="s">
        <v>638</v>
      </c>
      <c r="D4" s="152"/>
      <c r="E4" s="152"/>
      <c r="F4" s="121"/>
      <c r="G4" s="152"/>
      <c r="H4" s="171"/>
      <c r="I4" s="169" t="s">
        <v>670</v>
      </c>
      <c r="J4" s="371">
        <v>26</v>
      </c>
      <c r="K4" s="173">
        <v>12</v>
      </c>
      <c r="L4" s="119" t="s">
        <v>63</v>
      </c>
    </row>
    <row r="5" spans="1:12" x14ac:dyDescent="0.2">
      <c r="A5" s="119" t="s">
        <v>82</v>
      </c>
      <c r="B5" s="119">
        <v>83</v>
      </c>
      <c r="C5" s="119" t="s">
        <v>83</v>
      </c>
      <c r="D5" s="152"/>
      <c r="E5" s="152"/>
      <c r="F5" s="121"/>
      <c r="G5" s="152"/>
      <c r="H5" s="171"/>
      <c r="I5" s="169" t="s">
        <v>670</v>
      </c>
      <c r="J5" s="371">
        <v>31</v>
      </c>
      <c r="K5" s="173">
        <v>7</v>
      </c>
      <c r="L5" s="119" t="s">
        <v>82</v>
      </c>
    </row>
    <row r="6" spans="1:12" x14ac:dyDescent="0.2">
      <c r="A6" s="119" t="s">
        <v>91</v>
      </c>
      <c r="B6" s="119">
        <v>51</v>
      </c>
      <c r="C6" s="119" t="s">
        <v>1185</v>
      </c>
      <c r="D6" s="152"/>
      <c r="E6" s="152"/>
      <c r="F6" s="121"/>
      <c r="G6" s="152"/>
      <c r="H6" s="171"/>
      <c r="I6" s="169" t="s">
        <v>670</v>
      </c>
      <c r="J6" s="371">
        <v>23</v>
      </c>
      <c r="K6" s="173">
        <v>15</v>
      </c>
      <c r="L6" s="119" t="s">
        <v>91</v>
      </c>
    </row>
    <row r="7" spans="1:12" x14ac:dyDescent="0.2">
      <c r="A7" s="119" t="s">
        <v>94</v>
      </c>
      <c r="B7" s="119">
        <v>52</v>
      </c>
      <c r="C7" s="119" t="s">
        <v>1189</v>
      </c>
      <c r="D7" s="152"/>
      <c r="E7" s="152"/>
      <c r="F7" s="121"/>
      <c r="G7" s="152"/>
      <c r="H7" s="171"/>
      <c r="I7" s="169" t="s">
        <v>670</v>
      </c>
      <c r="J7" s="371">
        <v>24</v>
      </c>
      <c r="K7" s="173">
        <v>14</v>
      </c>
      <c r="L7" s="119" t="s">
        <v>94</v>
      </c>
    </row>
    <row r="8" spans="1:12" x14ac:dyDescent="0.2">
      <c r="A8" s="119" t="s">
        <v>104</v>
      </c>
      <c r="B8" s="90">
        <v>75</v>
      </c>
      <c r="C8" s="90" t="s">
        <v>105</v>
      </c>
      <c r="D8" s="152"/>
      <c r="E8" s="152"/>
      <c r="F8" s="121"/>
      <c r="G8" s="152"/>
      <c r="H8" s="171"/>
      <c r="I8" s="169" t="s">
        <v>670</v>
      </c>
      <c r="J8" s="371">
        <v>36</v>
      </c>
      <c r="K8" s="173">
        <v>2</v>
      </c>
      <c r="L8" s="119" t="s">
        <v>104</v>
      </c>
    </row>
    <row r="9" spans="1:12" x14ac:dyDescent="0.2">
      <c r="A9" s="119" t="s">
        <v>116</v>
      </c>
      <c r="B9" s="119">
        <v>51</v>
      </c>
      <c r="C9" s="119" t="s">
        <v>117</v>
      </c>
      <c r="D9" s="152"/>
      <c r="E9" s="152"/>
      <c r="F9" s="121"/>
      <c r="G9" s="152"/>
      <c r="H9" s="171"/>
      <c r="I9" s="169" t="s">
        <v>670</v>
      </c>
      <c r="J9" s="371">
        <v>22</v>
      </c>
      <c r="K9" s="173">
        <v>16</v>
      </c>
      <c r="L9" s="119" t="s">
        <v>116</v>
      </c>
    </row>
    <row r="10" spans="1:12" x14ac:dyDescent="0.2">
      <c r="A10" s="119" t="s">
        <v>127</v>
      </c>
      <c r="B10" s="119">
        <v>34</v>
      </c>
      <c r="C10" s="119" t="s">
        <v>128</v>
      </c>
      <c r="D10" s="152"/>
      <c r="E10" s="152"/>
      <c r="F10" s="121"/>
      <c r="G10" s="152"/>
      <c r="H10" s="171"/>
      <c r="I10" s="169" t="s">
        <v>670</v>
      </c>
      <c r="J10" s="371">
        <v>6</v>
      </c>
      <c r="K10" s="173">
        <v>31</v>
      </c>
      <c r="L10" s="119" t="s">
        <v>127</v>
      </c>
    </row>
    <row r="11" spans="1:12" x14ac:dyDescent="0.2">
      <c r="A11" s="119" t="s">
        <v>142</v>
      </c>
      <c r="B11" s="119">
        <v>35</v>
      </c>
      <c r="C11" s="119" t="s">
        <v>143</v>
      </c>
      <c r="D11" s="152"/>
      <c r="E11" s="152"/>
      <c r="F11" s="121"/>
      <c r="G11" s="152"/>
      <c r="H11" s="171"/>
      <c r="I11" s="169" t="s">
        <v>670</v>
      </c>
      <c r="J11" s="371">
        <v>7</v>
      </c>
      <c r="K11" s="173">
        <v>30</v>
      </c>
      <c r="L11" s="119" t="s">
        <v>142</v>
      </c>
    </row>
    <row r="12" spans="1:12" x14ac:dyDescent="0.2">
      <c r="A12" s="119" t="s">
        <v>155</v>
      </c>
      <c r="B12" s="119">
        <v>38</v>
      </c>
      <c r="C12" s="119" t="s">
        <v>639</v>
      </c>
      <c r="D12" s="152"/>
      <c r="E12" s="153">
        <v>1</v>
      </c>
      <c r="F12" s="121"/>
      <c r="G12" s="153">
        <v>1</v>
      </c>
      <c r="H12" s="171"/>
      <c r="I12" s="169" t="s">
        <v>670</v>
      </c>
      <c r="J12" s="371">
        <v>30</v>
      </c>
      <c r="K12" s="173">
        <v>8</v>
      </c>
      <c r="L12" s="119" t="s">
        <v>155</v>
      </c>
    </row>
    <row r="13" spans="1:12" x14ac:dyDescent="0.2">
      <c r="A13" s="119" t="s">
        <v>166</v>
      </c>
      <c r="B13" s="119">
        <v>38</v>
      </c>
      <c r="C13" s="119" t="s">
        <v>167</v>
      </c>
      <c r="D13" s="152"/>
      <c r="E13" s="152"/>
      <c r="F13" s="121"/>
      <c r="G13" s="153">
        <v>1</v>
      </c>
      <c r="H13" s="171"/>
      <c r="I13" s="169" t="s">
        <v>670</v>
      </c>
      <c r="J13" s="371">
        <v>35</v>
      </c>
      <c r="K13" s="173">
        <v>3</v>
      </c>
      <c r="L13" s="119" t="s">
        <v>166</v>
      </c>
    </row>
    <row r="14" spans="1:12" x14ac:dyDescent="0.2">
      <c r="A14" s="119" t="s">
        <v>176</v>
      </c>
      <c r="B14" s="119">
        <v>40</v>
      </c>
      <c r="C14" s="119" t="s">
        <v>177</v>
      </c>
      <c r="D14" s="152"/>
      <c r="E14" s="152"/>
      <c r="F14" s="121"/>
      <c r="G14" s="153">
        <v>1</v>
      </c>
      <c r="H14" s="171"/>
      <c r="I14" s="169" t="s">
        <v>670</v>
      </c>
      <c r="J14" s="371">
        <v>29</v>
      </c>
      <c r="K14" s="173">
        <v>9</v>
      </c>
      <c r="L14" s="119" t="s">
        <v>176</v>
      </c>
    </row>
    <row r="15" spans="1:12" x14ac:dyDescent="0.2">
      <c r="A15" s="377" t="s">
        <v>819</v>
      </c>
      <c r="B15" s="119">
        <v>25</v>
      </c>
      <c r="C15" s="377" t="s">
        <v>174</v>
      </c>
      <c r="D15" s="152"/>
      <c r="E15" s="152"/>
      <c r="F15" s="121"/>
      <c r="G15" s="152"/>
      <c r="H15" s="171"/>
      <c r="I15" s="169" t="s">
        <v>670</v>
      </c>
      <c r="J15" s="371">
        <v>9</v>
      </c>
      <c r="K15" s="173">
        <v>28</v>
      </c>
      <c r="L15" s="119" t="s">
        <v>819</v>
      </c>
    </row>
    <row r="16" spans="1:12" x14ac:dyDescent="0.2">
      <c r="A16" s="119" t="s">
        <v>189</v>
      </c>
      <c r="B16" s="119">
        <v>45</v>
      </c>
      <c r="C16" s="119" t="s">
        <v>190</v>
      </c>
      <c r="D16" s="152"/>
      <c r="E16" s="152"/>
      <c r="F16" s="121"/>
      <c r="G16" s="152"/>
      <c r="H16" s="171"/>
      <c r="I16" s="169" t="s">
        <v>670</v>
      </c>
      <c r="J16" s="371">
        <v>37</v>
      </c>
      <c r="K16" s="173">
        <v>1</v>
      </c>
      <c r="L16" s="119" t="s">
        <v>189</v>
      </c>
    </row>
    <row r="17" spans="1:14" x14ac:dyDescent="0.2">
      <c r="A17" s="119" t="s">
        <v>586</v>
      </c>
      <c r="B17" s="119">
        <v>31</v>
      </c>
      <c r="C17" s="119" t="s">
        <v>640</v>
      </c>
      <c r="D17" s="152"/>
      <c r="E17" s="152"/>
      <c r="F17" s="121"/>
      <c r="G17" s="152"/>
      <c r="H17" s="171"/>
      <c r="I17" s="169" t="s">
        <v>670</v>
      </c>
      <c r="J17" s="371">
        <v>20</v>
      </c>
      <c r="K17" s="173">
        <v>18</v>
      </c>
      <c r="L17" s="119" t="s">
        <v>586</v>
      </c>
    </row>
    <row r="18" spans="1:14" x14ac:dyDescent="0.2">
      <c r="A18" s="119" t="s">
        <v>210</v>
      </c>
      <c r="B18" s="90">
        <v>30</v>
      </c>
      <c r="C18" s="90" t="s">
        <v>641</v>
      </c>
      <c r="D18" s="152"/>
      <c r="E18" s="152"/>
      <c r="F18" s="121"/>
      <c r="G18" s="152"/>
      <c r="H18" s="171"/>
      <c r="I18" s="169" t="s">
        <v>670</v>
      </c>
      <c r="J18" s="371">
        <v>11</v>
      </c>
      <c r="K18" s="173">
        <v>26</v>
      </c>
      <c r="L18" s="119" t="s">
        <v>210</v>
      </c>
    </row>
    <row r="19" spans="1:14" x14ac:dyDescent="0.2">
      <c r="A19" s="119" t="s">
        <v>220</v>
      </c>
      <c r="B19" s="119">
        <v>34</v>
      </c>
      <c r="C19" s="119" t="s">
        <v>642</v>
      </c>
      <c r="D19" s="152"/>
      <c r="E19" s="152"/>
      <c r="F19" s="121"/>
      <c r="G19" s="153">
        <v>1</v>
      </c>
      <c r="H19" s="171"/>
      <c r="I19" s="169" t="s">
        <v>670</v>
      </c>
      <c r="J19" s="371">
        <v>19</v>
      </c>
      <c r="K19" s="173">
        <v>19</v>
      </c>
      <c r="L19" s="119" t="s">
        <v>220</v>
      </c>
    </row>
    <row r="20" spans="1:14" x14ac:dyDescent="0.2">
      <c r="A20" s="119" t="s">
        <v>234</v>
      </c>
      <c r="B20" s="119">
        <v>19</v>
      </c>
      <c r="C20" s="119" t="s">
        <v>235</v>
      </c>
      <c r="D20" s="152"/>
      <c r="E20" s="152"/>
      <c r="F20" s="121"/>
      <c r="G20" s="152"/>
      <c r="H20" s="171"/>
      <c r="I20" s="169" t="s">
        <v>670</v>
      </c>
      <c r="J20" s="371">
        <v>12</v>
      </c>
      <c r="K20" s="173">
        <v>25</v>
      </c>
      <c r="L20" s="119" t="s">
        <v>234</v>
      </c>
    </row>
    <row r="21" spans="1:14" x14ac:dyDescent="0.2">
      <c r="A21" s="119" t="s">
        <v>244</v>
      </c>
      <c r="B21" s="119">
        <v>45</v>
      </c>
      <c r="C21" s="119" t="s">
        <v>245</v>
      </c>
      <c r="D21" s="152"/>
      <c r="E21" s="152"/>
      <c r="F21" s="121"/>
      <c r="G21" s="153">
        <v>1</v>
      </c>
      <c r="H21" s="171"/>
      <c r="I21" s="169" t="s">
        <v>670</v>
      </c>
      <c r="J21" s="371">
        <v>34</v>
      </c>
      <c r="K21" s="173">
        <v>4</v>
      </c>
      <c r="L21" s="119" t="s">
        <v>244</v>
      </c>
    </row>
    <row r="22" spans="1:14" x14ac:dyDescent="0.2">
      <c r="A22" s="119" t="s">
        <v>644</v>
      </c>
      <c r="B22" s="119">
        <v>42</v>
      </c>
      <c r="C22" s="119" t="s">
        <v>239</v>
      </c>
      <c r="D22" s="152"/>
      <c r="E22" s="153">
        <v>1</v>
      </c>
      <c r="F22" s="121"/>
      <c r="G22" s="153">
        <v>1</v>
      </c>
      <c r="H22" s="171"/>
      <c r="I22" s="169" t="s">
        <v>670</v>
      </c>
      <c r="J22" s="371">
        <v>33</v>
      </c>
      <c r="K22" s="173">
        <v>5</v>
      </c>
      <c r="L22" s="119" t="s">
        <v>644</v>
      </c>
    </row>
    <row r="23" spans="1:14" x14ac:dyDescent="0.2">
      <c r="A23" s="119" t="s">
        <v>248</v>
      </c>
      <c r="B23" s="119">
        <v>25</v>
      </c>
      <c r="C23" s="119" t="s">
        <v>249</v>
      </c>
      <c r="D23" s="152"/>
      <c r="E23" s="152"/>
      <c r="F23" s="121"/>
      <c r="G23" s="152"/>
      <c r="H23" s="171"/>
      <c r="I23" s="169" t="s">
        <v>670</v>
      </c>
      <c r="J23" s="371">
        <v>14</v>
      </c>
      <c r="K23" s="173">
        <v>23</v>
      </c>
      <c r="L23" s="119" t="s">
        <v>248</v>
      </c>
    </row>
    <row r="24" spans="1:14" x14ac:dyDescent="0.2">
      <c r="A24" s="119" t="s">
        <v>257</v>
      </c>
      <c r="B24" s="119">
        <v>24</v>
      </c>
      <c r="C24" s="119" t="s">
        <v>258</v>
      </c>
      <c r="D24" s="152"/>
      <c r="E24" s="152"/>
      <c r="F24" s="121"/>
      <c r="G24" s="152"/>
      <c r="H24" s="171"/>
      <c r="I24" s="169" t="s">
        <v>670</v>
      </c>
      <c r="J24" s="371">
        <v>25</v>
      </c>
      <c r="K24" s="173">
        <v>13</v>
      </c>
      <c r="L24" s="119" t="s">
        <v>257</v>
      </c>
    </row>
    <row r="25" spans="1:14" x14ac:dyDescent="0.2">
      <c r="A25" s="119" t="s">
        <v>227</v>
      </c>
      <c r="B25" s="119">
        <v>15</v>
      </c>
      <c r="C25" s="119" t="s">
        <v>228</v>
      </c>
      <c r="D25" s="152"/>
      <c r="E25" s="152"/>
      <c r="F25" s="121"/>
      <c r="G25" s="152"/>
      <c r="H25" s="171"/>
      <c r="I25" s="169" t="s">
        <v>670</v>
      </c>
      <c r="J25" s="371">
        <v>1</v>
      </c>
      <c r="K25" s="173">
        <v>36</v>
      </c>
      <c r="L25" s="119" t="s">
        <v>227</v>
      </c>
    </row>
    <row r="26" spans="1:14" x14ac:dyDescent="0.2">
      <c r="A26" s="119" t="s">
        <v>232</v>
      </c>
      <c r="B26" s="119">
        <v>14</v>
      </c>
      <c r="C26" s="119" t="s">
        <v>228</v>
      </c>
      <c r="D26" s="152"/>
      <c r="E26" s="152"/>
      <c r="F26" s="121"/>
      <c r="G26" s="152"/>
      <c r="H26" s="171"/>
      <c r="I26" s="169" t="s">
        <v>670</v>
      </c>
      <c r="J26" s="371">
        <v>2</v>
      </c>
      <c r="K26" s="173">
        <v>35</v>
      </c>
      <c r="L26" s="119" t="s">
        <v>232</v>
      </c>
    </row>
    <row r="27" spans="1:14" x14ac:dyDescent="0.2">
      <c r="A27" s="119" t="s">
        <v>272</v>
      </c>
      <c r="B27" s="119">
        <v>22</v>
      </c>
      <c r="C27" s="119" t="s">
        <v>273</v>
      </c>
      <c r="D27" s="152"/>
      <c r="E27" s="152"/>
      <c r="F27" s="121"/>
      <c r="G27" s="152"/>
      <c r="H27" s="171"/>
      <c r="I27" s="169" t="s">
        <v>670</v>
      </c>
      <c r="J27" s="371">
        <v>27</v>
      </c>
      <c r="K27" s="173">
        <v>11</v>
      </c>
      <c r="L27" s="119" t="s">
        <v>272</v>
      </c>
      <c r="N27" s="768"/>
    </row>
    <row r="28" spans="1:14" x14ac:dyDescent="0.2">
      <c r="A28" s="119" t="s">
        <v>278</v>
      </c>
      <c r="B28" s="119">
        <v>20</v>
      </c>
      <c r="C28" s="119" t="s">
        <v>274</v>
      </c>
      <c r="D28" s="152"/>
      <c r="E28" s="152"/>
      <c r="F28" s="121"/>
      <c r="G28" s="152"/>
      <c r="H28" s="171"/>
      <c r="I28" s="169" t="s">
        <v>670</v>
      </c>
      <c r="J28" s="371">
        <v>10</v>
      </c>
      <c r="K28" s="173">
        <v>27</v>
      </c>
      <c r="L28" s="119" t="s">
        <v>278</v>
      </c>
    </row>
    <row r="29" spans="1:14" x14ac:dyDescent="0.2">
      <c r="A29" s="119" t="s">
        <v>282</v>
      </c>
      <c r="B29" s="119">
        <v>25</v>
      </c>
      <c r="C29" s="119" t="s">
        <v>646</v>
      </c>
      <c r="D29" s="152"/>
      <c r="E29" s="152"/>
      <c r="F29" s="121"/>
      <c r="G29" s="152"/>
      <c r="H29" s="171"/>
      <c r="I29" s="169" t="s">
        <v>670</v>
      </c>
      <c r="J29" s="371">
        <v>5</v>
      </c>
      <c r="K29" s="173">
        <v>32</v>
      </c>
      <c r="L29" s="119" t="s">
        <v>282</v>
      </c>
    </row>
    <row r="30" spans="1:14" x14ac:dyDescent="0.2">
      <c r="A30" s="119" t="s">
        <v>286</v>
      </c>
      <c r="B30" s="119">
        <v>31</v>
      </c>
      <c r="C30" s="119" t="s">
        <v>647</v>
      </c>
      <c r="D30" s="152"/>
      <c r="E30" s="152"/>
      <c r="F30" s="121"/>
      <c r="G30" s="152"/>
      <c r="H30" s="171"/>
      <c r="I30" s="169" t="s">
        <v>670</v>
      </c>
      <c r="J30" s="371">
        <v>28</v>
      </c>
      <c r="K30" s="173">
        <v>10</v>
      </c>
      <c r="L30" s="119" t="s">
        <v>286</v>
      </c>
    </row>
    <row r="31" spans="1:14" x14ac:dyDescent="0.2">
      <c r="A31" s="119" t="s">
        <v>2</v>
      </c>
      <c r="B31" s="119">
        <v>23</v>
      </c>
      <c r="C31" s="119" t="s">
        <v>648</v>
      </c>
      <c r="D31" s="152"/>
      <c r="E31" s="152"/>
      <c r="F31" s="121"/>
      <c r="G31" s="152"/>
      <c r="H31" s="171"/>
      <c r="I31" s="169" t="s">
        <v>670</v>
      </c>
      <c r="J31" s="371">
        <v>4</v>
      </c>
      <c r="K31" s="173">
        <v>33</v>
      </c>
      <c r="L31" s="119" t="s">
        <v>2</v>
      </c>
    </row>
    <row r="32" spans="1:14" x14ac:dyDescent="0.2">
      <c r="A32" s="119" t="s">
        <v>6</v>
      </c>
      <c r="B32" s="119">
        <v>21</v>
      </c>
      <c r="C32" s="119" t="s">
        <v>649</v>
      </c>
      <c r="D32" s="152"/>
      <c r="E32" s="152"/>
      <c r="F32" s="121"/>
      <c r="G32" s="152"/>
      <c r="H32" s="171"/>
      <c r="I32" s="169" t="s">
        <v>670</v>
      </c>
      <c r="J32" s="371">
        <v>13</v>
      </c>
      <c r="K32" s="173">
        <v>24</v>
      </c>
      <c r="L32" s="119" t="s">
        <v>6</v>
      </c>
    </row>
    <row r="33" spans="1:12" x14ac:dyDescent="0.2">
      <c r="A33" s="119" t="s">
        <v>10</v>
      </c>
      <c r="B33" s="119">
        <v>27</v>
      </c>
      <c r="C33" s="119" t="s">
        <v>650</v>
      </c>
      <c r="D33" s="152"/>
      <c r="E33" s="152"/>
      <c r="F33" s="121"/>
      <c r="G33" s="153">
        <v>1</v>
      </c>
      <c r="H33" s="171"/>
      <c r="I33" s="169" t="s">
        <v>670</v>
      </c>
      <c r="J33" s="371">
        <v>18</v>
      </c>
      <c r="K33" s="173">
        <v>20</v>
      </c>
      <c r="L33" s="119" t="s">
        <v>10</v>
      </c>
    </row>
    <row r="34" spans="1:12" x14ac:dyDescent="0.2">
      <c r="A34" s="119" t="s">
        <v>11</v>
      </c>
      <c r="B34" s="119">
        <v>27</v>
      </c>
      <c r="C34" s="119" t="s">
        <v>650</v>
      </c>
      <c r="D34" s="476"/>
      <c r="E34" s="476"/>
      <c r="F34" s="475"/>
      <c r="G34" s="476"/>
      <c r="H34" s="171"/>
      <c r="I34" s="169" t="s">
        <v>670</v>
      </c>
      <c r="J34" s="371">
        <v>17</v>
      </c>
      <c r="K34" s="173">
        <v>21</v>
      </c>
      <c r="L34" s="119" t="s">
        <v>11</v>
      </c>
    </row>
    <row r="35" spans="1:12" x14ac:dyDescent="0.2">
      <c r="A35" s="119" t="s">
        <v>12</v>
      </c>
      <c r="B35" s="119">
        <v>33</v>
      </c>
      <c r="C35" s="119" t="s">
        <v>13</v>
      </c>
      <c r="D35" s="152"/>
      <c r="E35" s="152"/>
      <c r="F35" s="121"/>
      <c r="G35" s="152"/>
      <c r="H35" s="171"/>
      <c r="I35" s="169" t="s">
        <v>670</v>
      </c>
      <c r="J35" s="371">
        <v>32</v>
      </c>
      <c r="K35" s="173">
        <v>6</v>
      </c>
      <c r="L35" s="119" t="s">
        <v>12</v>
      </c>
    </row>
    <row r="36" spans="1:12" x14ac:dyDescent="0.2">
      <c r="A36" s="119" t="s">
        <v>19</v>
      </c>
      <c r="B36" s="119">
        <v>40</v>
      </c>
      <c r="C36" s="119" t="s">
        <v>20</v>
      </c>
      <c r="D36" s="152"/>
      <c r="E36" s="152"/>
      <c r="F36" s="153">
        <v>1</v>
      </c>
      <c r="G36" s="152"/>
      <c r="H36" s="171"/>
      <c r="I36" s="169" t="s">
        <v>670</v>
      </c>
      <c r="J36" s="371">
        <v>21</v>
      </c>
      <c r="K36" s="173">
        <v>17</v>
      </c>
      <c r="L36" s="119" t="s">
        <v>19</v>
      </c>
    </row>
    <row r="37" spans="1:12" x14ac:dyDescent="0.2">
      <c r="A37" s="119" t="s">
        <v>36</v>
      </c>
      <c r="B37" s="119">
        <v>42</v>
      </c>
      <c r="C37" s="119" t="s">
        <v>37</v>
      </c>
      <c r="D37" s="152"/>
      <c r="E37" s="152"/>
      <c r="F37" s="153">
        <v>1</v>
      </c>
      <c r="G37" s="152"/>
      <c r="H37" s="171"/>
      <c r="I37" s="169" t="s">
        <v>670</v>
      </c>
      <c r="J37" s="371">
        <v>15</v>
      </c>
      <c r="K37" s="173">
        <v>22</v>
      </c>
      <c r="L37" s="119" t="s">
        <v>36</v>
      </c>
    </row>
    <row r="38" spans="1:12" x14ac:dyDescent="0.2">
      <c r="A38" s="176" t="s">
        <v>50</v>
      </c>
      <c r="B38" s="176">
        <v>32</v>
      </c>
      <c r="C38" s="176" t="s">
        <v>51</v>
      </c>
      <c r="D38" s="152"/>
      <c r="E38" s="178"/>
      <c r="F38" s="177">
        <v>1</v>
      </c>
      <c r="G38" s="178"/>
      <c r="H38" s="171"/>
      <c r="I38" s="179" t="s">
        <v>670</v>
      </c>
      <c r="J38" s="372">
        <v>8</v>
      </c>
      <c r="K38" s="173">
        <v>29</v>
      </c>
      <c r="L38" s="176" t="s">
        <v>50</v>
      </c>
    </row>
    <row r="39" spans="1:12" ht="36.75" customHeight="1" thickBot="1" x14ac:dyDescent="0.25">
      <c r="A39" s="373" t="s">
        <v>668</v>
      </c>
      <c r="B39" s="373">
        <v>30</v>
      </c>
      <c r="C39" s="373" t="s">
        <v>645</v>
      </c>
      <c r="D39" s="767"/>
      <c r="E39" s="374">
        <v>1</v>
      </c>
      <c r="F39" s="375"/>
      <c r="G39" s="374">
        <v>1</v>
      </c>
      <c r="H39" s="376"/>
      <c r="I39" s="825" t="s">
        <v>702</v>
      </c>
      <c r="J39" s="826"/>
      <c r="K39" s="826"/>
      <c r="L39" s="373" t="s">
        <v>680</v>
      </c>
    </row>
    <row r="40" spans="1:12" ht="13.5" thickBot="1" x14ac:dyDescent="0.25">
      <c r="A40" s="180"/>
      <c r="B40" s="181">
        <f>+SUM(B3:B39)</f>
        <v>1301</v>
      </c>
      <c r="C40" s="181"/>
      <c r="D40" s="182"/>
      <c r="E40" s="182"/>
      <c r="F40" s="182"/>
      <c r="G40" s="183"/>
      <c r="H40" s="181"/>
      <c r="I40" s="181"/>
      <c r="J40" s="181"/>
      <c r="K40" s="184"/>
      <c r="L40" s="91"/>
    </row>
    <row r="41" spans="1:12" x14ac:dyDescent="0.2">
      <c r="A41" s="459" t="s">
        <v>643</v>
      </c>
      <c r="B41" s="460"/>
      <c r="C41" s="460"/>
      <c r="D41" s="461"/>
      <c r="E41" s="461"/>
      <c r="F41" s="462">
        <f>SUM(F3:F40)</f>
        <v>3</v>
      </c>
      <c r="G41" s="461"/>
      <c r="H41" s="472"/>
      <c r="I41" s="461"/>
      <c r="J41" s="461"/>
      <c r="K41" s="463"/>
      <c r="L41" s="91"/>
    </row>
    <row r="42" spans="1:12" x14ac:dyDescent="0.2">
      <c r="A42" s="464" t="s">
        <v>681</v>
      </c>
      <c r="B42" s="120"/>
      <c r="C42" s="120"/>
      <c r="D42" s="122"/>
      <c r="E42" s="122"/>
      <c r="F42" s="122"/>
      <c r="G42" s="122"/>
      <c r="H42" s="473"/>
      <c r="I42" s="122"/>
      <c r="J42" s="122"/>
      <c r="K42" s="465">
        <v>1</v>
      </c>
      <c r="L42" s="91"/>
    </row>
    <row r="43" spans="1:12" x14ac:dyDescent="0.2">
      <c r="A43" s="464" t="s">
        <v>1140</v>
      </c>
      <c r="B43" s="120"/>
      <c r="C43" s="120"/>
      <c r="D43" s="769" t="s">
        <v>1139</v>
      </c>
      <c r="E43" s="770"/>
      <c r="F43" s="770"/>
      <c r="G43" s="770"/>
      <c r="H43" s="473"/>
      <c r="I43" s="122"/>
      <c r="J43" s="122"/>
      <c r="K43" s="466"/>
      <c r="L43" s="91"/>
    </row>
    <row r="44" spans="1:12" x14ac:dyDescent="0.2">
      <c r="A44" s="464" t="s">
        <v>770</v>
      </c>
      <c r="B44" s="120"/>
      <c r="C44" s="120"/>
      <c r="D44" s="123"/>
      <c r="E44" s="485">
        <f>+SUM(E3:E38)</f>
        <v>3</v>
      </c>
      <c r="F44" s="123"/>
      <c r="G44" s="122"/>
      <c r="H44" s="473"/>
      <c r="I44" s="122"/>
      <c r="J44" s="122"/>
      <c r="K44" s="466"/>
      <c r="L44" s="91"/>
    </row>
    <row r="45" spans="1:12" ht="13.5" thickBot="1" x14ac:dyDescent="0.25">
      <c r="A45" s="467" t="s">
        <v>771</v>
      </c>
      <c r="B45" s="468"/>
      <c r="C45" s="468"/>
      <c r="D45" s="469"/>
      <c r="E45" s="469"/>
      <c r="F45" s="469"/>
      <c r="G45" s="470">
        <f>SUM(G3:G38)</f>
        <v>7</v>
      </c>
      <c r="H45" s="474"/>
      <c r="I45" s="468"/>
      <c r="J45" s="468"/>
      <c r="K45" s="471"/>
      <c r="L45" s="91"/>
    </row>
  </sheetData>
  <mergeCells count="5">
    <mergeCell ref="D1:G1"/>
    <mergeCell ref="I1:L1"/>
    <mergeCell ref="K2:L2"/>
    <mergeCell ref="I39:K39"/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zoomScale="75" zoomScaleNormal="75" workbookViewId="0">
      <selection activeCell="Q2" sqref="Q2"/>
    </sheetView>
  </sheetViews>
  <sheetFormatPr baseColWidth="10" defaultColWidth="11.42578125" defaultRowHeight="12.75" x14ac:dyDescent="0.2"/>
  <cols>
    <col min="1" max="1" width="95.85546875" style="1" customWidth="1"/>
    <col min="2" max="3" width="19.5703125" style="1" customWidth="1"/>
    <col min="4" max="5" width="6.42578125" style="1" customWidth="1"/>
    <col min="6" max="6" width="80" style="1" customWidth="1"/>
    <col min="7" max="13" width="10.85546875" style="1" bestFit="1" customWidth="1"/>
    <col min="14" max="241" width="11.42578125" style="1" customWidth="1"/>
    <col min="242" max="16384" width="11.42578125" style="1"/>
  </cols>
  <sheetData>
    <row r="1" spans="1:13" ht="113.25" customHeight="1" thickBot="1" x14ac:dyDescent="0.25">
      <c r="A1" s="829" t="s">
        <v>1201</v>
      </c>
      <c r="B1" s="830"/>
      <c r="C1" s="831"/>
      <c r="D1" s="91"/>
      <c r="E1" s="91"/>
      <c r="F1" s="832" t="s">
        <v>889</v>
      </c>
      <c r="G1" s="833"/>
      <c r="H1" s="833"/>
      <c r="I1" s="833"/>
      <c r="J1" s="833"/>
      <c r="K1" s="833"/>
      <c r="L1" s="833"/>
      <c r="M1" s="834"/>
    </row>
    <row r="2" spans="1:13" s="550" customFormat="1" ht="25.5" customHeight="1" thickBot="1" x14ac:dyDescent="0.25">
      <c r="A2" s="841" t="s">
        <v>886</v>
      </c>
      <c r="B2" s="841"/>
      <c r="C2" s="841"/>
      <c r="D2" s="549"/>
      <c r="E2" s="549"/>
      <c r="F2" s="848" t="s">
        <v>895</v>
      </c>
      <c r="G2" s="849"/>
      <c r="H2" s="849"/>
      <c r="I2" s="849"/>
      <c r="J2" s="849"/>
      <c r="K2" s="849"/>
      <c r="L2" s="849"/>
      <c r="M2" s="850"/>
    </row>
    <row r="3" spans="1:13" s="505" customFormat="1" ht="22.5" customHeight="1" thickBot="1" x14ac:dyDescent="0.25">
      <c r="A3" s="842" t="s">
        <v>785</v>
      </c>
      <c r="B3" s="843"/>
      <c r="C3" s="844"/>
      <c r="D3" s="504"/>
      <c r="E3" s="504"/>
      <c r="F3" s="851" t="s">
        <v>887</v>
      </c>
      <c r="G3" s="852"/>
      <c r="H3" s="852"/>
      <c r="I3" s="852"/>
      <c r="J3" s="852"/>
      <c r="K3" s="852"/>
      <c r="L3" s="852"/>
      <c r="M3" s="853"/>
    </row>
    <row r="4" spans="1:13" s="505" customFormat="1" ht="37.5" customHeight="1" x14ac:dyDescent="0.2">
      <c r="A4" s="506" t="s">
        <v>786</v>
      </c>
      <c r="B4" s="507">
        <v>0.5</v>
      </c>
      <c r="C4" s="508">
        <v>0.52083333333333337</v>
      </c>
      <c r="D4" s="504"/>
      <c r="E4" s="504"/>
      <c r="F4" s="506" t="s">
        <v>880</v>
      </c>
      <c r="G4" s="509">
        <v>0.47916666666666669</v>
      </c>
      <c r="H4" s="507">
        <v>0.48958333333333331</v>
      </c>
      <c r="I4" s="510">
        <v>0.5</v>
      </c>
      <c r="J4" s="510">
        <v>0.52083333333333337</v>
      </c>
      <c r="K4" s="510">
        <v>0.54166666666666663</v>
      </c>
      <c r="L4" s="511"/>
      <c r="M4" s="512"/>
    </row>
    <row r="5" spans="1:13" s="505" customFormat="1" ht="37.5" customHeight="1" x14ac:dyDescent="0.2">
      <c r="A5" s="513" t="s">
        <v>890</v>
      </c>
      <c r="B5" s="514">
        <f>+B4+0.0006944</f>
        <v>0.50069439999999998</v>
      </c>
      <c r="C5" s="515">
        <f>+C4+0.0006944</f>
        <v>0.52152773333333335</v>
      </c>
      <c r="D5" s="504"/>
      <c r="E5" s="504"/>
      <c r="F5" s="513" t="s">
        <v>890</v>
      </c>
      <c r="G5" s="516">
        <f t="shared" ref="G5:K5" si="0">+G4+0.0006944</f>
        <v>0.47986106666666667</v>
      </c>
      <c r="H5" s="516">
        <f t="shared" si="0"/>
        <v>0.4902777333333333</v>
      </c>
      <c r="I5" s="516">
        <f t="shared" si="0"/>
        <v>0.50069439999999998</v>
      </c>
      <c r="J5" s="516">
        <f t="shared" si="0"/>
        <v>0.52152773333333335</v>
      </c>
      <c r="K5" s="516">
        <f t="shared" si="0"/>
        <v>0.54236106666666661</v>
      </c>
      <c r="L5" s="517"/>
      <c r="M5" s="518"/>
    </row>
    <row r="6" spans="1:13" s="505" customFormat="1" ht="37.5" customHeight="1" x14ac:dyDescent="0.2">
      <c r="A6" s="519" t="s">
        <v>891</v>
      </c>
      <c r="B6" s="520">
        <f>+B5+(0.0006944*2)</f>
        <v>0.50208319999999995</v>
      </c>
      <c r="C6" s="521">
        <f>+C5+(0.0006944*2)</f>
        <v>0.52291653333333332</v>
      </c>
      <c r="D6" s="504"/>
      <c r="E6" s="504"/>
      <c r="F6" s="519" t="s">
        <v>892</v>
      </c>
      <c r="G6" s="522">
        <f t="shared" ref="G6:K6" si="1">+G5+(0.0006944*2)</f>
        <v>0.48124986666666669</v>
      </c>
      <c r="H6" s="522">
        <f t="shared" si="1"/>
        <v>0.49166653333333332</v>
      </c>
      <c r="I6" s="522">
        <f t="shared" si="1"/>
        <v>0.50208319999999995</v>
      </c>
      <c r="J6" s="522">
        <f t="shared" si="1"/>
        <v>0.52291653333333332</v>
      </c>
      <c r="K6" s="522">
        <f t="shared" si="1"/>
        <v>0.54374986666666658</v>
      </c>
      <c r="L6" s="517"/>
      <c r="M6" s="518"/>
    </row>
    <row r="7" spans="1:13" s="505" customFormat="1" ht="37.5" customHeight="1" x14ac:dyDescent="0.2">
      <c r="A7" s="523" t="s">
        <v>893</v>
      </c>
      <c r="B7" s="524" t="s">
        <v>500</v>
      </c>
      <c r="C7" s="525" t="s">
        <v>500</v>
      </c>
      <c r="D7" s="504"/>
      <c r="E7" s="504"/>
      <c r="F7" s="526" t="s">
        <v>882</v>
      </c>
      <c r="G7" s="527" t="s">
        <v>500</v>
      </c>
      <c r="H7" s="527" t="s">
        <v>500</v>
      </c>
      <c r="I7" s="527" t="s">
        <v>500</v>
      </c>
      <c r="J7" s="527" t="s">
        <v>500</v>
      </c>
      <c r="K7" s="527" t="s">
        <v>500</v>
      </c>
      <c r="L7" s="528"/>
      <c r="M7" s="518"/>
    </row>
    <row r="8" spans="1:13" s="505" customFormat="1" ht="37.5" customHeight="1" thickBot="1" x14ac:dyDescent="0.25">
      <c r="A8" s="677" t="s">
        <v>685</v>
      </c>
      <c r="B8" s="680" t="s">
        <v>501</v>
      </c>
      <c r="C8" s="681" t="s">
        <v>501</v>
      </c>
      <c r="D8" s="504"/>
      <c r="E8" s="504"/>
      <c r="F8" s="677" t="s">
        <v>881</v>
      </c>
      <c r="G8" s="682" t="s">
        <v>501</v>
      </c>
      <c r="H8" s="682" t="s">
        <v>501</v>
      </c>
      <c r="I8" s="682" t="s">
        <v>501</v>
      </c>
      <c r="J8" s="682" t="s">
        <v>501</v>
      </c>
      <c r="K8" s="682" t="s">
        <v>501</v>
      </c>
      <c r="L8" s="529"/>
      <c r="M8" s="518"/>
    </row>
    <row r="9" spans="1:13" s="505" customFormat="1" ht="18.75" thickBot="1" x14ac:dyDescent="0.25">
      <c r="A9" s="845"/>
      <c r="B9" s="846"/>
      <c r="C9" s="847"/>
      <c r="D9" s="504"/>
      <c r="E9" s="504"/>
      <c r="F9" s="845"/>
      <c r="G9" s="854"/>
      <c r="H9" s="854"/>
      <c r="I9" s="846"/>
      <c r="J9" s="846"/>
      <c r="K9" s="846"/>
      <c r="L9" s="846"/>
      <c r="M9" s="847"/>
    </row>
    <row r="10" spans="1:13" s="505" customFormat="1" ht="37.5" customHeight="1" x14ac:dyDescent="0.2">
      <c r="A10" s="530" t="s">
        <v>784</v>
      </c>
      <c r="B10" s="531">
        <v>0.55208333333333337</v>
      </c>
      <c r="C10" s="532">
        <v>0.57291666666666663</v>
      </c>
      <c r="D10" s="504"/>
      <c r="E10" s="504"/>
      <c r="F10" s="530" t="s">
        <v>894</v>
      </c>
      <c r="G10" s="533"/>
      <c r="H10" s="534"/>
      <c r="I10" s="535">
        <v>0.51041666666666663</v>
      </c>
      <c r="J10" s="535">
        <v>0.53125</v>
      </c>
      <c r="K10" s="535">
        <v>0.5625</v>
      </c>
      <c r="L10" s="535">
        <v>0.57291666666666663</v>
      </c>
      <c r="M10" s="536">
        <v>0.58333333333333337</v>
      </c>
    </row>
    <row r="11" spans="1:13" s="505" customFormat="1" ht="37.5" customHeight="1" x14ac:dyDescent="0.2">
      <c r="A11" s="537" t="s">
        <v>893</v>
      </c>
      <c r="B11" s="538">
        <v>0.55347222222222225</v>
      </c>
      <c r="C11" s="539">
        <v>0.57430555555555551</v>
      </c>
      <c r="D11" s="504"/>
      <c r="E11" s="504"/>
      <c r="F11" s="540" t="s">
        <v>883</v>
      </c>
      <c r="G11" s="533"/>
      <c r="H11" s="534"/>
      <c r="I11" s="541">
        <v>0.51111111111111118</v>
      </c>
      <c r="J11" s="541">
        <v>0.53194444444444444</v>
      </c>
      <c r="K11" s="541">
        <v>0.56319444444444444</v>
      </c>
      <c r="L11" s="541">
        <v>0.57361111111111118</v>
      </c>
      <c r="M11" s="542">
        <v>0.58402777777777781</v>
      </c>
    </row>
    <row r="12" spans="1:13" s="505" customFormat="1" ht="37.5" customHeight="1" x14ac:dyDescent="0.2">
      <c r="A12" s="683" t="s">
        <v>652</v>
      </c>
      <c r="B12" s="684" t="s">
        <v>500</v>
      </c>
      <c r="C12" s="678" t="s">
        <v>500</v>
      </c>
      <c r="D12" s="504"/>
      <c r="E12" s="504"/>
      <c r="F12" s="683" t="s">
        <v>652</v>
      </c>
      <c r="G12" s="543"/>
      <c r="H12" s="534"/>
      <c r="I12" s="679" t="s">
        <v>500</v>
      </c>
      <c r="J12" s="679" t="s">
        <v>500</v>
      </c>
      <c r="K12" s="679" t="s">
        <v>500</v>
      </c>
      <c r="L12" s="679" t="s">
        <v>500</v>
      </c>
      <c r="M12" s="678" t="s">
        <v>500</v>
      </c>
    </row>
    <row r="13" spans="1:13" s="505" customFormat="1" ht="37.5" customHeight="1" x14ac:dyDescent="0.2">
      <c r="A13" s="544" t="s">
        <v>782</v>
      </c>
      <c r="B13" s="690" t="s">
        <v>500</v>
      </c>
      <c r="C13" s="691" t="s">
        <v>500</v>
      </c>
      <c r="D13" s="504"/>
      <c r="E13" s="504"/>
      <c r="F13" s="544" t="s">
        <v>782</v>
      </c>
      <c r="G13" s="545"/>
      <c r="H13" s="534"/>
      <c r="I13" s="546" t="s">
        <v>500</v>
      </c>
      <c r="J13" s="546" t="s">
        <v>500</v>
      </c>
      <c r="K13" s="546" t="s">
        <v>500</v>
      </c>
      <c r="L13" s="546" t="s">
        <v>500</v>
      </c>
      <c r="M13" s="547" t="s">
        <v>500</v>
      </c>
    </row>
    <row r="14" spans="1:13" s="505" customFormat="1" ht="37.5" customHeight="1" thickBot="1" x14ac:dyDescent="0.25">
      <c r="A14" s="685" t="s">
        <v>783</v>
      </c>
      <c r="B14" s="686" t="s">
        <v>501</v>
      </c>
      <c r="C14" s="687" t="s">
        <v>501</v>
      </c>
      <c r="D14" s="504"/>
      <c r="E14" s="504"/>
      <c r="F14" s="685" t="s">
        <v>783</v>
      </c>
      <c r="G14" s="548"/>
      <c r="H14" s="534"/>
      <c r="I14" s="688" t="s">
        <v>501</v>
      </c>
      <c r="J14" s="688" t="s">
        <v>501</v>
      </c>
      <c r="K14" s="688" t="s">
        <v>501</v>
      </c>
      <c r="L14" s="688" t="s">
        <v>501</v>
      </c>
      <c r="M14" s="689" t="s">
        <v>501</v>
      </c>
    </row>
    <row r="15" spans="1:13" ht="13.5" thickBot="1" x14ac:dyDescent="0.25"/>
    <row r="16" spans="1:13" ht="46.9" customHeight="1" thickBot="1" x14ac:dyDescent="0.25">
      <c r="A16" s="855" t="s">
        <v>888</v>
      </c>
      <c r="B16" s="856"/>
      <c r="C16" s="856"/>
      <c r="D16" s="856"/>
      <c r="E16" s="856"/>
      <c r="F16" s="856"/>
      <c r="G16" s="856"/>
      <c r="H16" s="856"/>
      <c r="I16" s="856"/>
      <c r="J16" s="856"/>
      <c r="K16" s="856"/>
      <c r="L16" s="856"/>
      <c r="M16" s="857"/>
    </row>
    <row r="17" spans="1:13" ht="18.75" thickBot="1" x14ac:dyDescent="0.25">
      <c r="A17" s="504"/>
      <c r="B17" s="504"/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</row>
    <row r="18" spans="1:13" ht="19.5" thickBot="1" x14ac:dyDescent="0.25">
      <c r="A18" s="835" t="s">
        <v>885</v>
      </c>
      <c r="B18" s="836"/>
      <c r="C18" s="836"/>
      <c r="D18" s="836"/>
      <c r="E18" s="836"/>
      <c r="F18" s="836"/>
      <c r="G18" s="836"/>
      <c r="H18" s="836"/>
      <c r="I18" s="836"/>
      <c r="J18" s="836"/>
      <c r="K18" s="836"/>
      <c r="L18" s="836"/>
      <c r="M18" s="837"/>
    </row>
    <row r="19" spans="1:13" ht="18.75" thickBot="1" x14ac:dyDescent="0.25">
      <c r="A19" s="504"/>
      <c r="B19" s="504"/>
      <c r="C19" s="504"/>
      <c r="D19" s="504"/>
      <c r="E19" s="504"/>
      <c r="F19" s="504"/>
      <c r="G19" s="504"/>
      <c r="H19" s="504"/>
      <c r="I19" s="504"/>
      <c r="J19" s="504"/>
      <c r="K19" s="504"/>
      <c r="L19" s="504"/>
      <c r="M19" s="504"/>
    </row>
    <row r="20" spans="1:13" ht="19.5" thickBot="1" x14ac:dyDescent="0.25">
      <c r="A20" s="835" t="s">
        <v>1026</v>
      </c>
      <c r="B20" s="836"/>
      <c r="C20" s="836"/>
      <c r="D20" s="836"/>
      <c r="E20" s="836"/>
      <c r="F20" s="836"/>
      <c r="G20" s="836"/>
      <c r="H20" s="836"/>
      <c r="I20" s="836"/>
      <c r="J20" s="836"/>
      <c r="K20" s="836"/>
      <c r="L20" s="836"/>
      <c r="M20" s="837"/>
    </row>
    <row r="21" spans="1:13" ht="18.75" thickBot="1" x14ac:dyDescent="0.25">
      <c r="A21" s="504"/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4"/>
    </row>
    <row r="22" spans="1:13" ht="35.25" customHeight="1" thickBot="1" x14ac:dyDescent="0.25">
      <c r="A22" s="838" t="s">
        <v>896</v>
      </c>
      <c r="B22" s="839"/>
      <c r="C22" s="839"/>
      <c r="D22" s="839"/>
      <c r="E22" s="839"/>
      <c r="F22" s="839"/>
      <c r="G22" s="839"/>
      <c r="H22" s="839"/>
      <c r="I22" s="839"/>
      <c r="J22" s="839"/>
      <c r="K22" s="839"/>
      <c r="L22" s="839"/>
      <c r="M22" s="840"/>
    </row>
  </sheetData>
  <mergeCells count="12">
    <mergeCell ref="A1:C1"/>
    <mergeCell ref="F1:M1"/>
    <mergeCell ref="A20:M20"/>
    <mergeCell ref="A22:M22"/>
    <mergeCell ref="A2:C2"/>
    <mergeCell ref="A3:C3"/>
    <mergeCell ref="A9:C9"/>
    <mergeCell ref="F2:M2"/>
    <mergeCell ref="F3:M3"/>
    <mergeCell ref="F9:M9"/>
    <mergeCell ref="A18:M18"/>
    <mergeCell ref="A16:M16"/>
  </mergeCells>
  <hyperlinks>
    <hyperlink ref="A2:C2" r:id="rId1" display="ITINERAIRE DE LA NAVETTE DU MIDI EN PERIODE HABITUELLE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6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workbookViewId="0">
      <selection activeCell="U22" sqref="U22"/>
    </sheetView>
  </sheetViews>
  <sheetFormatPr baseColWidth="10" defaultRowHeight="12.75" x14ac:dyDescent="0.2"/>
  <cols>
    <col min="1" max="1" width="73.42578125" customWidth="1"/>
    <col min="2" max="16" width="5.5703125" bestFit="1" customWidth="1"/>
    <col min="17" max="17" width="8" customWidth="1"/>
  </cols>
  <sheetData>
    <row r="1" spans="1:17" ht="52.5" customHeight="1" thickBot="1" x14ac:dyDescent="0.25">
      <c r="A1" s="859" t="s">
        <v>1126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1"/>
      <c r="Q1" s="1"/>
    </row>
    <row r="2" spans="1:17" ht="61.5" customHeight="1" thickBot="1" x14ac:dyDescent="0.25">
      <c r="A2" s="862" t="s">
        <v>1127</v>
      </c>
      <c r="B2" s="863"/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4"/>
      <c r="Q2" s="1"/>
    </row>
    <row r="3" spans="1:17" ht="39" customHeight="1" thickBot="1" x14ac:dyDescent="0.25">
      <c r="A3" s="865" t="s">
        <v>1133</v>
      </c>
      <c r="B3" s="866"/>
      <c r="C3" s="866"/>
      <c r="D3" s="866"/>
      <c r="E3" s="866"/>
      <c r="F3" s="866"/>
      <c r="G3" s="866"/>
      <c r="H3" s="866"/>
      <c r="I3" s="866"/>
      <c r="J3" s="866"/>
      <c r="K3" s="866"/>
      <c r="L3" s="866"/>
      <c r="M3" s="866"/>
      <c r="N3" s="866"/>
      <c r="O3" s="866"/>
      <c r="P3" s="867"/>
      <c r="Q3" s="1"/>
    </row>
    <row r="4" spans="1:17" ht="31.5" customHeight="1" x14ac:dyDescent="0.2">
      <c r="A4" s="752" t="s">
        <v>1022</v>
      </c>
      <c r="B4" s="753">
        <v>0.47916666666666669</v>
      </c>
      <c r="C4" s="753">
        <v>0.4861111111111111</v>
      </c>
      <c r="D4" s="753">
        <v>0.49305555555555558</v>
      </c>
      <c r="E4" s="753">
        <v>0.5</v>
      </c>
      <c r="F4" s="753">
        <v>0.50694444444444442</v>
      </c>
      <c r="G4" s="753">
        <v>0.51388888888888895</v>
      </c>
      <c r="H4" s="753">
        <v>0.52083333333333337</v>
      </c>
      <c r="I4" s="753">
        <v>0.52777777777777779</v>
      </c>
      <c r="J4" s="753">
        <v>0.53472222222222221</v>
      </c>
      <c r="K4" s="753">
        <v>0.54166666666666663</v>
      </c>
      <c r="L4" s="753">
        <v>0.54861111111111105</v>
      </c>
      <c r="M4" s="753">
        <v>0.55555555555555558</v>
      </c>
      <c r="N4" s="753">
        <v>0.5625</v>
      </c>
      <c r="O4" s="753">
        <v>0.56944444444444442</v>
      </c>
      <c r="P4" s="754">
        <v>0.57638888888888895</v>
      </c>
      <c r="Q4" s="858" t="s">
        <v>1028</v>
      </c>
    </row>
    <row r="5" spans="1:17" ht="31.5" customHeight="1" x14ac:dyDescent="0.2">
      <c r="A5" s="755" t="s">
        <v>1128</v>
      </c>
      <c r="B5" s="756" t="s">
        <v>1129</v>
      </c>
      <c r="C5" s="756" t="s">
        <v>1129</v>
      </c>
      <c r="D5" s="756" t="s">
        <v>1129</v>
      </c>
      <c r="E5" s="756" t="s">
        <v>1129</v>
      </c>
      <c r="F5" s="756" t="s">
        <v>1129</v>
      </c>
      <c r="G5" s="756" t="s">
        <v>1129</v>
      </c>
      <c r="H5" s="756" t="s">
        <v>1129</v>
      </c>
      <c r="I5" s="756" t="s">
        <v>1129</v>
      </c>
      <c r="J5" s="756" t="s">
        <v>1129</v>
      </c>
      <c r="K5" s="756" t="s">
        <v>1129</v>
      </c>
      <c r="L5" s="756" t="s">
        <v>1129</v>
      </c>
      <c r="M5" s="756" t="s">
        <v>1129</v>
      </c>
      <c r="N5" s="756" t="s">
        <v>1129</v>
      </c>
      <c r="O5" s="756" t="s">
        <v>1129</v>
      </c>
      <c r="P5" s="757" t="s">
        <v>1129</v>
      </c>
      <c r="Q5" s="858"/>
    </row>
    <row r="6" spans="1:17" ht="31.5" customHeight="1" thickBot="1" x14ac:dyDescent="0.25">
      <c r="A6" s="758" t="s">
        <v>1029</v>
      </c>
      <c r="B6" s="759">
        <f>+B4+(0.0006944*4)</f>
        <v>0.48194426666666668</v>
      </c>
      <c r="C6" s="759">
        <f t="shared" ref="C6:P6" si="0">+C4+(0.0006944*4)</f>
        <v>0.4888887111111111</v>
      </c>
      <c r="D6" s="759">
        <f t="shared" si="0"/>
        <v>0.49583315555555557</v>
      </c>
      <c r="E6" s="759">
        <f t="shared" si="0"/>
        <v>0.50277760000000005</v>
      </c>
      <c r="F6" s="759">
        <f t="shared" si="0"/>
        <v>0.50972204444444447</v>
      </c>
      <c r="G6" s="759">
        <f t="shared" si="0"/>
        <v>0.516666488888889</v>
      </c>
      <c r="H6" s="759">
        <f t="shared" si="0"/>
        <v>0.52361093333333342</v>
      </c>
      <c r="I6" s="759">
        <f t="shared" si="0"/>
        <v>0.53055537777777784</v>
      </c>
      <c r="J6" s="759">
        <f t="shared" si="0"/>
        <v>0.53749982222222226</v>
      </c>
      <c r="K6" s="759">
        <f t="shared" si="0"/>
        <v>0.54444426666666668</v>
      </c>
      <c r="L6" s="759">
        <f t="shared" si="0"/>
        <v>0.5513887111111111</v>
      </c>
      <c r="M6" s="759">
        <f t="shared" si="0"/>
        <v>0.55833315555555563</v>
      </c>
      <c r="N6" s="759">
        <f t="shared" si="0"/>
        <v>0.56527760000000005</v>
      </c>
      <c r="O6" s="759">
        <f t="shared" si="0"/>
        <v>0.57222204444444447</v>
      </c>
      <c r="P6" s="759">
        <f t="shared" si="0"/>
        <v>0.579166488888889</v>
      </c>
      <c r="Q6" s="858"/>
    </row>
    <row r="7" spans="1:17" ht="31.5" customHeight="1" thickBot="1" x14ac:dyDescent="0.25">
      <c r="A7" s="868"/>
      <c r="B7" s="869"/>
      <c r="C7" s="869"/>
      <c r="D7" s="869"/>
      <c r="E7" s="869"/>
      <c r="F7" s="869"/>
      <c r="G7" s="869"/>
      <c r="H7" s="869"/>
      <c r="I7" s="869"/>
      <c r="J7" s="869"/>
      <c r="K7" s="869"/>
      <c r="L7" s="869"/>
      <c r="M7" s="869"/>
      <c r="N7" s="869"/>
      <c r="O7" s="869"/>
      <c r="P7" s="870"/>
      <c r="Q7" s="749"/>
    </row>
    <row r="8" spans="1:17" ht="31.5" customHeight="1" x14ac:dyDescent="0.2">
      <c r="A8" s="752" t="s">
        <v>1023</v>
      </c>
      <c r="B8" s="753">
        <v>0.4826388888888889</v>
      </c>
      <c r="C8" s="753">
        <v>0.48958333333333331</v>
      </c>
      <c r="D8" s="753">
        <v>0.49652777777777773</v>
      </c>
      <c r="E8" s="753">
        <v>0.50347222222222221</v>
      </c>
      <c r="F8" s="753">
        <v>0.51041666666666663</v>
      </c>
      <c r="G8" s="753">
        <v>0.51736111111111105</v>
      </c>
      <c r="H8" s="753">
        <v>0.52430555555555558</v>
      </c>
      <c r="I8" s="753">
        <v>0.53125</v>
      </c>
      <c r="J8" s="753">
        <v>0.53819444444444442</v>
      </c>
      <c r="K8" s="753">
        <v>0.54513888888888895</v>
      </c>
      <c r="L8" s="753">
        <v>0.55208333333333337</v>
      </c>
      <c r="M8" s="753">
        <v>0.55902777777777779</v>
      </c>
      <c r="N8" s="753">
        <v>0.56597222222222221</v>
      </c>
      <c r="O8" s="753">
        <v>0.57291666666666663</v>
      </c>
      <c r="P8" s="760">
        <v>0.58333333333333337</v>
      </c>
      <c r="Q8" s="858" t="s">
        <v>1028</v>
      </c>
    </row>
    <row r="9" spans="1:17" ht="31.5" customHeight="1" x14ac:dyDescent="0.2">
      <c r="A9" s="755" t="s">
        <v>1130</v>
      </c>
      <c r="B9" s="756" t="s">
        <v>1129</v>
      </c>
      <c r="C9" s="756" t="s">
        <v>1129</v>
      </c>
      <c r="D9" s="756" t="s">
        <v>1129</v>
      </c>
      <c r="E9" s="756" t="s">
        <v>1129</v>
      </c>
      <c r="F9" s="756" t="s">
        <v>1129</v>
      </c>
      <c r="G9" s="756" t="s">
        <v>1129</v>
      </c>
      <c r="H9" s="756" t="s">
        <v>1129</v>
      </c>
      <c r="I9" s="756" t="s">
        <v>1129</v>
      </c>
      <c r="J9" s="756" t="s">
        <v>1129</v>
      </c>
      <c r="K9" s="756" t="s">
        <v>1129</v>
      </c>
      <c r="L9" s="756" t="s">
        <v>1129</v>
      </c>
      <c r="M9" s="756" t="s">
        <v>1129</v>
      </c>
      <c r="N9" s="756" t="s">
        <v>1129</v>
      </c>
      <c r="O9" s="756" t="s">
        <v>1129</v>
      </c>
      <c r="P9" s="756" t="s">
        <v>1129</v>
      </c>
      <c r="Q9" s="858"/>
    </row>
    <row r="10" spans="1:17" ht="31.5" customHeight="1" thickBot="1" x14ac:dyDescent="0.25">
      <c r="A10" s="758" t="s">
        <v>1131</v>
      </c>
      <c r="B10" s="759">
        <f>+B8+(0.0006944*4)</f>
        <v>0.48541648888888889</v>
      </c>
      <c r="C10" s="759">
        <f t="shared" ref="C10:P10" si="1">+C8+(0.0006944*4)</f>
        <v>0.49236093333333331</v>
      </c>
      <c r="D10" s="759">
        <f t="shared" si="1"/>
        <v>0.49930537777777773</v>
      </c>
      <c r="E10" s="759">
        <f t="shared" si="1"/>
        <v>0.50624982222222226</v>
      </c>
      <c r="F10" s="759">
        <f t="shared" si="1"/>
        <v>0.51319426666666668</v>
      </c>
      <c r="G10" s="759">
        <f t="shared" si="1"/>
        <v>0.5201387111111111</v>
      </c>
      <c r="H10" s="759">
        <f t="shared" si="1"/>
        <v>0.52708315555555563</v>
      </c>
      <c r="I10" s="759">
        <f t="shared" si="1"/>
        <v>0.53402760000000005</v>
      </c>
      <c r="J10" s="759">
        <f t="shared" si="1"/>
        <v>0.54097204444444447</v>
      </c>
      <c r="K10" s="759">
        <f t="shared" si="1"/>
        <v>0.547916488888889</v>
      </c>
      <c r="L10" s="759">
        <f t="shared" si="1"/>
        <v>0.55486093333333342</v>
      </c>
      <c r="M10" s="759">
        <f t="shared" si="1"/>
        <v>0.56180537777777784</v>
      </c>
      <c r="N10" s="759">
        <f t="shared" si="1"/>
        <v>0.56874982222222226</v>
      </c>
      <c r="O10" s="759">
        <f t="shared" si="1"/>
        <v>0.57569426666666668</v>
      </c>
      <c r="P10" s="759">
        <f t="shared" si="1"/>
        <v>0.58611093333333342</v>
      </c>
      <c r="Q10" s="858"/>
    </row>
    <row r="11" spans="1:17" ht="31.5" customHeight="1" thickBot="1" x14ac:dyDescent="0.25">
      <c r="A11" s="761"/>
      <c r="B11" s="762"/>
      <c r="C11" s="762"/>
      <c r="D11" s="762"/>
      <c r="E11" s="762"/>
      <c r="F11" s="762"/>
      <c r="G11" s="762"/>
      <c r="H11" s="762"/>
      <c r="I11" s="762"/>
      <c r="J11" s="762"/>
      <c r="K11" s="762"/>
      <c r="L11" s="762"/>
      <c r="M11" s="762"/>
      <c r="N11" s="763"/>
      <c r="O11" s="763"/>
      <c r="P11" s="764"/>
      <c r="Q11" s="1"/>
    </row>
    <row r="13" spans="1:17" ht="18" x14ac:dyDescent="0.2">
      <c r="A13" s="765" t="s">
        <v>1132</v>
      </c>
    </row>
  </sheetData>
  <mergeCells count="6">
    <mergeCell ref="Q8:Q10"/>
    <mergeCell ref="A1:P1"/>
    <mergeCell ref="A2:P2"/>
    <mergeCell ref="A3:P3"/>
    <mergeCell ref="Q4:Q6"/>
    <mergeCell ref="A7:P7"/>
  </mergeCells>
  <hyperlinks>
    <hyperlink ref="A1:M1" r:id="rId1" display="ITINERAIRE DE LA LIAISON MIDI &quot;Ex RESTAURANT 3&quot; &lt;&gt; RESTAURANT 2 V2 (cadence 15 minutes et demi-tour parking 391)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89.7109375" style="1" bestFit="1" customWidth="1"/>
    <col min="2" max="2" width="24.42578125" style="45" customWidth="1"/>
    <col min="3" max="16384" width="11.42578125" style="1"/>
  </cols>
  <sheetData>
    <row r="1" spans="1:6" ht="46.9" customHeight="1" thickBot="1" x14ac:dyDescent="0.25">
      <c r="A1" s="871" t="s">
        <v>1190</v>
      </c>
      <c r="B1" s="872"/>
    </row>
    <row r="2" spans="1:6" x14ac:dyDescent="0.2">
      <c r="A2" s="161"/>
      <c r="B2" s="162"/>
    </row>
    <row r="3" spans="1:6" ht="36" x14ac:dyDescent="0.2">
      <c r="A3" s="694" t="s">
        <v>1169</v>
      </c>
      <c r="B3" s="744">
        <v>0.75347222222222221</v>
      </c>
    </row>
    <row r="4" spans="1:6" ht="21.75" customHeight="1" x14ac:dyDescent="0.2">
      <c r="A4" s="310" t="s">
        <v>942</v>
      </c>
      <c r="B4" s="163">
        <v>0.75694444444444453</v>
      </c>
    </row>
    <row r="5" spans="1:6" ht="21.75" customHeight="1" x14ac:dyDescent="0.2">
      <c r="A5" s="502" t="s">
        <v>873</v>
      </c>
      <c r="B5" s="503">
        <v>0.76041666666666663</v>
      </c>
    </row>
    <row r="6" spans="1:6" ht="21.75" customHeight="1" x14ac:dyDescent="0.2">
      <c r="A6" s="310" t="s">
        <v>874</v>
      </c>
      <c r="B6" s="163">
        <v>0.76180555555555562</v>
      </c>
    </row>
    <row r="7" spans="1:6" ht="21.75" customHeight="1" x14ac:dyDescent="0.2">
      <c r="A7" s="311" t="s">
        <v>977</v>
      </c>
      <c r="B7" s="213">
        <v>0.76458333333333339</v>
      </c>
    </row>
    <row r="8" spans="1:6" ht="21.75" customHeight="1" x14ac:dyDescent="0.2">
      <c r="A8" s="310" t="s">
        <v>875</v>
      </c>
      <c r="B8" s="163">
        <v>0.76527777777777783</v>
      </c>
    </row>
    <row r="9" spans="1:6" ht="21.75" customHeight="1" x14ac:dyDescent="0.2">
      <c r="A9" s="212" t="s">
        <v>793</v>
      </c>
      <c r="B9" s="165" t="s">
        <v>500</v>
      </c>
      <c r="F9" s="188"/>
    </row>
    <row r="10" spans="1:6" ht="21.75" customHeight="1" x14ac:dyDescent="0.2">
      <c r="A10" s="164" t="s">
        <v>794</v>
      </c>
      <c r="B10" s="166" t="s">
        <v>500</v>
      </c>
    </row>
    <row r="11" spans="1:6" ht="21.75" customHeight="1" x14ac:dyDescent="0.2">
      <c r="A11" s="212" t="s">
        <v>795</v>
      </c>
      <c r="B11" s="165" t="s">
        <v>500</v>
      </c>
    </row>
    <row r="12" spans="1:6" ht="21.75" customHeight="1" x14ac:dyDescent="0.2">
      <c r="A12" s="212" t="s">
        <v>796</v>
      </c>
      <c r="B12" s="165" t="s">
        <v>500</v>
      </c>
    </row>
    <row r="13" spans="1:6" ht="21.75" customHeight="1" x14ac:dyDescent="0.2">
      <c r="A13" s="212" t="s">
        <v>797</v>
      </c>
      <c r="B13" s="165" t="s">
        <v>500</v>
      </c>
    </row>
    <row r="14" spans="1:6" ht="21.75" customHeight="1" x14ac:dyDescent="0.2">
      <c r="A14" s="212" t="s">
        <v>798</v>
      </c>
      <c r="B14" s="165" t="s">
        <v>500</v>
      </c>
    </row>
    <row r="15" spans="1:6" ht="21.75" customHeight="1" x14ac:dyDescent="0.2">
      <c r="A15" s="323" t="s">
        <v>799</v>
      </c>
      <c r="B15" s="165" t="s">
        <v>500</v>
      </c>
    </row>
    <row r="16" spans="1:6" ht="21.75" customHeight="1" x14ac:dyDescent="0.2">
      <c r="A16" s="212" t="s">
        <v>800</v>
      </c>
      <c r="B16" s="324" t="s">
        <v>500</v>
      </c>
    </row>
    <row r="17" spans="1:2" ht="21.75" customHeight="1" thickBot="1" x14ac:dyDescent="0.25">
      <c r="A17" s="167" t="s">
        <v>706</v>
      </c>
      <c r="B17" s="168" t="s">
        <v>501</v>
      </c>
    </row>
  </sheetData>
  <mergeCells count="1">
    <mergeCell ref="A1:B1"/>
  </mergeCells>
  <hyperlinks>
    <hyperlink ref="A1:B1" r:id="rId1" display="SERVICE de 18h15 entre le CEA/P-Sac et DIFFERENTS POINTS d'IDF"/>
  </hyperlinks>
  <printOptions horizontalCentered="1" verticalCentered="1"/>
  <pageMargins left="0.23622047244094491" right="0.23622047244094491" top="1.0520833333333333" bottom="0.74803149606299213" header="0.31496062992125984" footer="0.31496062992125984"/>
  <pageSetup paperSize="9" scale="76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GridLines="0" zoomScaleNormal="100" workbookViewId="0">
      <selection activeCell="A2" sqref="A2:M2"/>
    </sheetView>
  </sheetViews>
  <sheetFormatPr baseColWidth="10" defaultColWidth="11.5703125" defaultRowHeight="12.75" x14ac:dyDescent="0.2"/>
  <cols>
    <col min="1" max="1" width="34" style="1" customWidth="1"/>
    <col min="2" max="12" width="11" style="1" customWidth="1"/>
    <col min="13" max="16384" width="11.5703125" style="1"/>
  </cols>
  <sheetData>
    <row r="1" spans="1:17" ht="78" customHeight="1" x14ac:dyDescent="0.2">
      <c r="A1" s="901" t="s">
        <v>1191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3"/>
    </row>
    <row r="2" spans="1:17" ht="18" customHeight="1" x14ac:dyDescent="0.2">
      <c r="A2" s="904" t="s">
        <v>1172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6"/>
    </row>
    <row r="3" spans="1:17" ht="18" customHeight="1" thickBot="1" x14ac:dyDescent="0.25">
      <c r="A3" s="907" t="s">
        <v>729</v>
      </c>
      <c r="B3" s="908"/>
      <c r="C3" s="908"/>
      <c r="D3" s="908"/>
      <c r="E3" s="908"/>
      <c r="F3" s="908"/>
      <c r="G3" s="908"/>
      <c r="H3" s="908"/>
      <c r="I3" s="908"/>
      <c r="J3" s="908"/>
      <c r="K3" s="908"/>
      <c r="L3" s="908"/>
      <c r="M3" s="909"/>
    </row>
    <row r="4" spans="1:17" ht="48" thickBot="1" x14ac:dyDescent="0.25">
      <c r="A4" s="675" t="s">
        <v>657</v>
      </c>
      <c r="B4" s="135">
        <v>0.30208333333333331</v>
      </c>
      <c r="C4" s="135">
        <v>0.3125</v>
      </c>
      <c r="D4" s="135">
        <v>0.31944444444444448</v>
      </c>
      <c r="E4" s="135">
        <v>0.3263888888888889</v>
      </c>
      <c r="F4" s="135">
        <v>0.33333333333333331</v>
      </c>
      <c r="G4" s="135">
        <v>0.34027777777777773</v>
      </c>
      <c r="H4" s="135">
        <v>0.34722222222222227</v>
      </c>
      <c r="I4" s="159">
        <v>0.35416666666666669</v>
      </c>
      <c r="J4" s="159">
        <v>0.3611111111111111</v>
      </c>
      <c r="K4" s="159">
        <v>0.36805555555555558</v>
      </c>
      <c r="L4" s="159">
        <v>0.375</v>
      </c>
      <c r="M4" s="569">
        <v>0.38541666666666669</v>
      </c>
      <c r="N4" s="873" t="s">
        <v>973</v>
      </c>
      <c r="O4" s="874"/>
      <c r="P4" s="874"/>
      <c r="Q4" s="875"/>
    </row>
    <row r="5" spans="1:17" ht="45" x14ac:dyDescent="0.2">
      <c r="A5" s="136" t="s">
        <v>673</v>
      </c>
      <c r="B5" s="129">
        <f>+B4+(0.0006944*26)</f>
        <v>0.32013773333333329</v>
      </c>
      <c r="C5" s="129">
        <f>+C4+(0.0006944*26)</f>
        <v>0.33055440000000003</v>
      </c>
      <c r="D5" s="129">
        <f t="shared" ref="D5" si="0">+D4+(0.0006944*26)</f>
        <v>0.33749884444444445</v>
      </c>
      <c r="E5" s="129">
        <f t="shared" ref="E5" si="1">+E4+(0.0006944*26)</f>
        <v>0.34444328888888887</v>
      </c>
      <c r="F5" s="129">
        <f>+F4+(0.0006944*26)</f>
        <v>0.35138773333333329</v>
      </c>
      <c r="G5" s="129">
        <f t="shared" ref="G5" si="2">+G4+(0.0006944*26)</f>
        <v>0.35833217777777771</v>
      </c>
      <c r="H5" s="129">
        <f>+H4+(0.0006944*26)</f>
        <v>0.36527662222222224</v>
      </c>
      <c r="I5" s="129">
        <f>+I4+(0.0006944*26)</f>
        <v>0.37222106666666666</v>
      </c>
      <c r="J5" s="129">
        <f t="shared" ref="J5:L5" si="3">+J4+(0.0006944*26)</f>
        <v>0.37916551111111108</v>
      </c>
      <c r="K5" s="129">
        <f t="shared" si="3"/>
        <v>0.38610995555555561</v>
      </c>
      <c r="L5" s="129">
        <f t="shared" si="3"/>
        <v>0.39305440000000003</v>
      </c>
      <c r="M5" s="129">
        <f t="shared" ref="M5" si="4">+M4+(0.0006944*26)</f>
        <v>0.40347106666666666</v>
      </c>
    </row>
    <row r="6" spans="1:17" ht="30" x14ac:dyDescent="0.2">
      <c r="A6" s="137" t="s">
        <v>1123</v>
      </c>
      <c r="B6" s="134">
        <f>+B4+(0.0006944*31)</f>
        <v>0.32360973333333332</v>
      </c>
      <c r="C6" s="134">
        <f>+C4+(0.0006944*31)</f>
        <v>0.3340264</v>
      </c>
      <c r="D6" s="134">
        <f t="shared" ref="D6" si="5">+D4+(0.0006944*31)</f>
        <v>0.34097084444444448</v>
      </c>
      <c r="E6" s="134">
        <f t="shared" ref="E6" si="6">+E4+(0.0006944*31)</f>
        <v>0.3479152888888889</v>
      </c>
      <c r="F6" s="134">
        <f>+F4+(0.0006944*31)</f>
        <v>0.35485973333333332</v>
      </c>
      <c r="G6" s="134">
        <f t="shared" ref="G6" si="7">+G4+(0.0006944*31)</f>
        <v>0.36180417777777774</v>
      </c>
      <c r="H6" s="134">
        <f>+H4+(0.0006944*31)</f>
        <v>0.36874862222222227</v>
      </c>
      <c r="I6" s="134">
        <f>+I4+(0.0006944*31)</f>
        <v>0.37569306666666669</v>
      </c>
      <c r="J6" s="134">
        <f t="shared" ref="J6:L6" si="8">+J4+(0.0006944*31)</f>
        <v>0.38263751111111111</v>
      </c>
      <c r="K6" s="134">
        <f t="shared" si="8"/>
        <v>0.38958195555555558</v>
      </c>
      <c r="L6" s="134">
        <f t="shared" si="8"/>
        <v>0.3965264</v>
      </c>
      <c r="M6" s="134">
        <f t="shared" ref="M6" si="9">+M4+(0.0006944*31)</f>
        <v>0.40694306666666669</v>
      </c>
    </row>
    <row r="7" spans="1:17" ht="28.9" customHeight="1" x14ac:dyDescent="0.2">
      <c r="A7" s="137" t="s">
        <v>772</v>
      </c>
      <c r="B7" s="131">
        <f t="shared" ref="B7:L7" si="10">+B4+(0.0006944*43)</f>
        <v>0.33194253333333329</v>
      </c>
      <c r="C7" s="131">
        <f t="shared" si="10"/>
        <v>0.34235919999999997</v>
      </c>
      <c r="D7" s="131">
        <f t="shared" si="10"/>
        <v>0.34930364444444445</v>
      </c>
      <c r="E7" s="131">
        <f t="shared" si="10"/>
        <v>0.35624808888888887</v>
      </c>
      <c r="F7" s="131">
        <f t="shared" si="10"/>
        <v>0.36319253333333329</v>
      </c>
      <c r="G7" s="131">
        <f t="shared" si="10"/>
        <v>0.37013697777777771</v>
      </c>
      <c r="H7" s="131">
        <f t="shared" si="10"/>
        <v>0.37708142222222224</v>
      </c>
      <c r="I7" s="131">
        <f t="shared" si="10"/>
        <v>0.38402586666666666</v>
      </c>
      <c r="J7" s="131">
        <f t="shared" si="10"/>
        <v>0.39097031111111108</v>
      </c>
      <c r="K7" s="131">
        <f t="shared" si="10"/>
        <v>0.39791475555555555</v>
      </c>
      <c r="L7" s="131">
        <f t="shared" si="10"/>
        <v>0.40485919999999997</v>
      </c>
      <c r="M7" s="131">
        <f t="shared" ref="M7" si="11">+M4+(0.0006944*43)</f>
        <v>0.41527586666666666</v>
      </c>
    </row>
    <row r="8" spans="1:17" ht="28.9" customHeight="1" x14ac:dyDescent="0.2">
      <c r="A8" s="210" t="s">
        <v>773</v>
      </c>
      <c r="B8" s="211">
        <f t="shared" ref="B8:L8" si="12">+B4+(0.0006944*44)</f>
        <v>0.33263693333333333</v>
      </c>
      <c r="C8" s="211">
        <f t="shared" si="12"/>
        <v>0.34305360000000001</v>
      </c>
      <c r="D8" s="211">
        <f t="shared" si="12"/>
        <v>0.34999804444444449</v>
      </c>
      <c r="E8" s="211">
        <f t="shared" si="12"/>
        <v>0.35694248888888891</v>
      </c>
      <c r="F8" s="211">
        <f t="shared" si="12"/>
        <v>0.36388693333333333</v>
      </c>
      <c r="G8" s="211">
        <f t="shared" si="12"/>
        <v>0.37083137777777775</v>
      </c>
      <c r="H8" s="211">
        <f t="shared" si="12"/>
        <v>0.37777582222222228</v>
      </c>
      <c r="I8" s="211">
        <f t="shared" si="12"/>
        <v>0.3847202666666667</v>
      </c>
      <c r="J8" s="211">
        <f t="shared" si="12"/>
        <v>0.39166471111111112</v>
      </c>
      <c r="K8" s="211">
        <f t="shared" si="12"/>
        <v>0.39860915555555559</v>
      </c>
      <c r="L8" s="211">
        <f t="shared" si="12"/>
        <v>0.40555360000000001</v>
      </c>
      <c r="M8" s="211">
        <f t="shared" ref="M8" si="13">+M4+(0.0006944*44)</f>
        <v>0.4159702666666667</v>
      </c>
    </row>
    <row r="9" spans="1:17" ht="30" x14ac:dyDescent="0.2">
      <c r="A9" s="329" t="s">
        <v>730</v>
      </c>
      <c r="B9" s="131">
        <f t="shared" ref="B9:L9" si="14">+B4+(0.0006944*48)</f>
        <v>0.33541453333333332</v>
      </c>
      <c r="C9" s="131">
        <f t="shared" si="14"/>
        <v>0.34583120000000001</v>
      </c>
      <c r="D9" s="131">
        <f t="shared" si="14"/>
        <v>0.35277564444444448</v>
      </c>
      <c r="E9" s="131">
        <f t="shared" si="14"/>
        <v>0.3597200888888889</v>
      </c>
      <c r="F9" s="131">
        <f t="shared" si="14"/>
        <v>0.36666453333333332</v>
      </c>
      <c r="G9" s="131">
        <f t="shared" si="14"/>
        <v>0.37360897777777774</v>
      </c>
      <c r="H9" s="131">
        <f t="shared" si="14"/>
        <v>0.38055342222222227</v>
      </c>
      <c r="I9" s="131">
        <f t="shared" si="14"/>
        <v>0.38749786666666669</v>
      </c>
      <c r="J9" s="131">
        <f t="shared" si="14"/>
        <v>0.39444231111111111</v>
      </c>
      <c r="K9" s="131">
        <f t="shared" si="14"/>
        <v>0.40138675555555559</v>
      </c>
      <c r="L9" s="131">
        <f t="shared" si="14"/>
        <v>0.40833120000000001</v>
      </c>
      <c r="M9" s="131">
        <f t="shared" ref="M9" si="15">+M4+(0.0006944*48)</f>
        <v>0.41874786666666669</v>
      </c>
    </row>
    <row r="10" spans="1:17" ht="30.75" thickBot="1" x14ac:dyDescent="0.25">
      <c r="A10" s="695" t="s">
        <v>1045</v>
      </c>
      <c r="B10" s="910" t="s">
        <v>501</v>
      </c>
      <c r="C10" s="911"/>
      <c r="D10" s="911"/>
      <c r="E10" s="911"/>
      <c r="F10" s="911"/>
      <c r="G10" s="911"/>
      <c r="H10" s="911"/>
      <c r="I10" s="911"/>
      <c r="J10" s="911"/>
      <c r="K10" s="911"/>
      <c r="L10" s="911"/>
      <c r="M10" s="912"/>
    </row>
    <row r="11" spans="1:17" ht="30.6" customHeight="1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326"/>
      <c r="K11" s="130"/>
      <c r="L11" s="130"/>
      <c r="M11" s="130"/>
    </row>
    <row r="12" spans="1:17" ht="43.5" customHeight="1" x14ac:dyDescent="0.2">
      <c r="A12" s="891" t="s">
        <v>1173</v>
      </c>
      <c r="B12" s="892"/>
      <c r="C12" s="892"/>
      <c r="D12" s="892"/>
      <c r="E12" s="892"/>
      <c r="F12" s="892"/>
      <c r="G12" s="892"/>
      <c r="H12" s="892"/>
      <c r="I12" s="892"/>
      <c r="J12" s="892"/>
      <c r="K12" s="130"/>
      <c r="L12" s="130"/>
      <c r="M12" s="130"/>
    </row>
    <row r="13" spans="1:17" ht="18" customHeight="1" thickBot="1" x14ac:dyDescent="0.25">
      <c r="A13" s="893" t="s">
        <v>1178</v>
      </c>
      <c r="B13" s="894"/>
      <c r="C13" s="894"/>
      <c r="D13" s="894"/>
      <c r="E13" s="894"/>
      <c r="F13" s="894"/>
      <c r="G13" s="894"/>
      <c r="H13" s="894"/>
      <c r="I13" s="894"/>
      <c r="J13" s="894"/>
      <c r="K13" s="895" t="s">
        <v>970</v>
      </c>
      <c r="L13" s="895"/>
      <c r="M13" s="895"/>
    </row>
    <row r="14" spans="1:17" ht="57" customHeight="1" thickBot="1" x14ac:dyDescent="0.25">
      <c r="A14" s="674" t="s">
        <v>774</v>
      </c>
      <c r="B14" s="597">
        <v>0.69791666666666663</v>
      </c>
      <c r="C14" s="587"/>
      <c r="D14" s="160">
        <v>0.70833333333333337</v>
      </c>
      <c r="E14" s="160">
        <v>0.71875</v>
      </c>
      <c r="F14" s="160">
        <v>0.72916666666666663</v>
      </c>
      <c r="G14" s="160">
        <v>0.73958333333333337</v>
      </c>
      <c r="H14" s="160">
        <v>0.75347222222222221</v>
      </c>
      <c r="I14" s="160">
        <v>0.76736111111111116</v>
      </c>
      <c r="J14" s="598">
        <v>0.78472222222222221</v>
      </c>
      <c r="L14" s="896" t="s">
        <v>1000</v>
      </c>
      <c r="M14" s="897"/>
      <c r="N14" s="693"/>
    </row>
    <row r="15" spans="1:17" ht="30" x14ac:dyDescent="0.2">
      <c r="A15" s="327" t="s">
        <v>773</v>
      </c>
      <c r="B15" s="585">
        <f>+B14+(0.0006944*2)</f>
        <v>0.6993054666666666</v>
      </c>
      <c r="C15" s="588"/>
      <c r="D15" s="328">
        <f t="shared" ref="D15:J15" si="16">+D14+(0.0006944*2)</f>
        <v>0.70972213333333334</v>
      </c>
      <c r="E15" s="328">
        <f t="shared" ref="E15" si="17">+E14+(0.0006944*2)</f>
        <v>0.72013879999999997</v>
      </c>
      <c r="F15" s="328">
        <f t="shared" si="16"/>
        <v>0.7305554666666666</v>
      </c>
      <c r="G15" s="328">
        <f t="shared" si="16"/>
        <v>0.74097213333333334</v>
      </c>
      <c r="H15" s="328">
        <f t="shared" ref="H15" si="18">+H14+(0.0006944*2)</f>
        <v>0.75486102222222218</v>
      </c>
      <c r="I15" s="328">
        <f t="shared" si="16"/>
        <v>0.76874991111111113</v>
      </c>
      <c r="J15" s="566">
        <f t="shared" si="16"/>
        <v>0.78611102222222218</v>
      </c>
      <c r="L15" s="596"/>
      <c r="M15" s="596"/>
      <c r="N15" s="596"/>
    </row>
    <row r="16" spans="1:17" ht="45" x14ac:dyDescent="0.2">
      <c r="A16" s="330" t="s">
        <v>999</v>
      </c>
      <c r="B16" s="586">
        <f>+B14+(0.0006944*5)</f>
        <v>0.70138866666666666</v>
      </c>
      <c r="C16" s="589"/>
      <c r="D16" s="211">
        <f t="shared" ref="D16:J16" si="19">+D14+(0.0006944*5)</f>
        <v>0.7118053333333334</v>
      </c>
      <c r="E16" s="211">
        <f t="shared" ref="E16" si="20">+E14+(0.0006944*5)</f>
        <v>0.72222200000000003</v>
      </c>
      <c r="F16" s="211">
        <f t="shared" si="19"/>
        <v>0.73263866666666666</v>
      </c>
      <c r="G16" s="211">
        <f t="shared" si="19"/>
        <v>0.7430553333333334</v>
      </c>
      <c r="H16" s="211">
        <f t="shared" ref="H16" si="21">+H14+(0.0006944*5)</f>
        <v>0.75694422222222224</v>
      </c>
      <c r="I16" s="211">
        <f t="shared" si="19"/>
        <v>0.77083311111111119</v>
      </c>
      <c r="J16" s="565">
        <f t="shared" si="19"/>
        <v>0.78819422222222224</v>
      </c>
    </row>
    <row r="17" spans="1:14" ht="30" x14ac:dyDescent="0.2">
      <c r="A17" s="696" t="s">
        <v>1045</v>
      </c>
      <c r="B17" s="132">
        <f>+B14+(0.0006944*10)</f>
        <v>0.70486066666666658</v>
      </c>
      <c r="C17" s="590"/>
      <c r="D17" s="132">
        <f t="shared" ref="D17:J17" si="22">+D14+(0.0006944*9)</f>
        <v>0.71458293333333334</v>
      </c>
      <c r="E17" s="132">
        <f t="shared" ref="E17" si="23">+E14+(0.0006944*9)</f>
        <v>0.72499959999999997</v>
      </c>
      <c r="F17" s="132">
        <f t="shared" si="22"/>
        <v>0.7354162666666666</v>
      </c>
      <c r="G17" s="132">
        <f t="shared" si="22"/>
        <v>0.74583293333333334</v>
      </c>
      <c r="H17" s="132">
        <f t="shared" ref="H17" si="24">+H14+(0.0006944*9)</f>
        <v>0.75972182222222218</v>
      </c>
      <c r="I17" s="132">
        <f t="shared" si="22"/>
        <v>0.77361071111111113</v>
      </c>
      <c r="J17" s="567">
        <f t="shared" si="22"/>
        <v>0.79097182222222218</v>
      </c>
    </row>
    <row r="18" spans="1:14" ht="30" x14ac:dyDescent="0.2">
      <c r="A18" s="751" t="s">
        <v>1124</v>
      </c>
      <c r="B18" s="592"/>
      <c r="C18" s="132">
        <f>+B14+(0.0006944*15)</f>
        <v>0.70833266666666661</v>
      </c>
      <c r="D18" s="133">
        <f t="shared" ref="D18:J18" si="25">+D14+(0.0006944*15)</f>
        <v>0.71874933333333335</v>
      </c>
      <c r="E18" s="133">
        <f t="shared" ref="E18" si="26">+E14+(0.0006944*15)</f>
        <v>0.72916599999999998</v>
      </c>
      <c r="F18" s="133">
        <f t="shared" si="25"/>
        <v>0.73958266666666661</v>
      </c>
      <c r="G18" s="133">
        <f t="shared" si="25"/>
        <v>0.74999933333333335</v>
      </c>
      <c r="H18" s="133">
        <f t="shared" ref="H18" si="27">+H14+(0.0006944*15)</f>
        <v>0.76388822222222219</v>
      </c>
      <c r="I18" s="133">
        <f t="shared" si="25"/>
        <v>0.77777711111111114</v>
      </c>
      <c r="J18" s="568">
        <f t="shared" si="25"/>
        <v>0.79513822222222219</v>
      </c>
    </row>
    <row r="19" spans="1:14" ht="30.75" thickBot="1" x14ac:dyDescent="0.25">
      <c r="A19" s="593" t="s">
        <v>658</v>
      </c>
      <c r="B19" s="594">
        <v>0.7104166666666667</v>
      </c>
      <c r="C19" s="594">
        <v>0.71388888888888891</v>
      </c>
      <c r="D19" s="594">
        <f t="shared" ref="D19:J19" si="28">+D14+(0.0006944*23)</f>
        <v>0.72430453333333333</v>
      </c>
      <c r="E19" s="594">
        <f t="shared" ref="E19" si="29">+E14+(0.0006944*23)</f>
        <v>0.73472119999999996</v>
      </c>
      <c r="F19" s="594">
        <f t="shared" si="28"/>
        <v>0.74513786666666659</v>
      </c>
      <c r="G19" s="594">
        <f t="shared" si="28"/>
        <v>0.75555453333333333</v>
      </c>
      <c r="H19" s="594">
        <f t="shared" si="28"/>
        <v>0.76944342222222217</v>
      </c>
      <c r="I19" s="594">
        <f t="shared" si="28"/>
        <v>0.78333231111111112</v>
      </c>
      <c r="J19" s="595">
        <f t="shared" si="28"/>
        <v>0.80069342222222217</v>
      </c>
    </row>
    <row r="20" spans="1:14" ht="30.75" thickBot="1" x14ac:dyDescent="0.25">
      <c r="A20" s="591" t="s">
        <v>659</v>
      </c>
      <c r="B20" s="898" t="s">
        <v>501</v>
      </c>
      <c r="C20" s="899"/>
      <c r="D20" s="899"/>
      <c r="E20" s="899"/>
      <c r="F20" s="899"/>
      <c r="G20" s="899"/>
      <c r="H20" s="899"/>
      <c r="I20" s="899"/>
      <c r="J20" s="900"/>
    </row>
    <row r="21" spans="1:14" ht="15.75" thickBot="1" x14ac:dyDescent="0.25">
      <c r="A21" s="138"/>
      <c r="B21" s="139"/>
      <c r="C21" s="139"/>
      <c r="D21" s="139"/>
      <c r="E21" s="139"/>
      <c r="F21" s="139"/>
      <c r="G21" s="139"/>
      <c r="H21" s="139"/>
      <c r="I21" s="139"/>
    </row>
    <row r="22" spans="1:14" ht="27.6" customHeight="1" x14ac:dyDescent="0.2">
      <c r="A22" s="879" t="s">
        <v>661</v>
      </c>
      <c r="B22" s="880"/>
      <c r="C22" s="880"/>
      <c r="D22" s="880"/>
      <c r="E22" s="880"/>
      <c r="F22" s="880"/>
      <c r="G22" s="880"/>
      <c r="H22" s="880"/>
      <c r="I22" s="881"/>
      <c r="L22" s="144"/>
    </row>
    <row r="23" spans="1:14" ht="37.9" customHeight="1" x14ac:dyDescent="0.2">
      <c r="A23" s="882" t="s">
        <v>663</v>
      </c>
      <c r="B23" s="883"/>
      <c r="C23" s="883"/>
      <c r="D23" s="883"/>
      <c r="E23" s="883"/>
      <c r="F23" s="883"/>
      <c r="G23" s="883"/>
      <c r="H23" s="883"/>
      <c r="I23" s="884"/>
    </row>
    <row r="24" spans="1:14" ht="14.25" x14ac:dyDescent="0.2">
      <c r="A24" s="885" t="s">
        <v>660</v>
      </c>
      <c r="B24" s="886"/>
      <c r="C24" s="886"/>
      <c r="D24" s="886"/>
      <c r="E24" s="886"/>
      <c r="F24" s="886"/>
      <c r="G24" s="886"/>
      <c r="H24" s="886"/>
      <c r="I24" s="887"/>
    </row>
    <row r="25" spans="1:14" ht="14.25" x14ac:dyDescent="0.2">
      <c r="A25" s="882" t="s">
        <v>1067</v>
      </c>
      <c r="B25" s="883"/>
      <c r="C25" s="883"/>
      <c r="D25" s="883"/>
      <c r="E25" s="883"/>
      <c r="F25" s="883"/>
      <c r="G25" s="883"/>
      <c r="H25" s="883"/>
      <c r="I25" s="884"/>
    </row>
    <row r="26" spans="1:14" ht="32.450000000000003" customHeight="1" x14ac:dyDescent="0.2">
      <c r="A26" s="876" t="s">
        <v>662</v>
      </c>
      <c r="B26" s="877"/>
      <c r="C26" s="877"/>
      <c r="D26" s="877"/>
      <c r="E26" s="877"/>
      <c r="F26" s="877"/>
      <c r="G26" s="877"/>
      <c r="H26" s="877"/>
      <c r="I26" s="878"/>
    </row>
    <row r="27" spans="1:14" ht="15" x14ac:dyDescent="0.2">
      <c r="A27" s="888" t="s">
        <v>947</v>
      </c>
      <c r="B27" s="889"/>
      <c r="C27" s="889"/>
      <c r="D27" s="889"/>
      <c r="E27" s="889"/>
      <c r="F27" s="889"/>
      <c r="G27" s="889"/>
      <c r="H27" s="889"/>
      <c r="I27" s="890"/>
    </row>
    <row r="28" spans="1:14" ht="34.9" customHeight="1" x14ac:dyDescent="0.2">
      <c r="A28" s="876" t="s">
        <v>948</v>
      </c>
      <c r="B28" s="877"/>
      <c r="C28" s="877"/>
      <c r="D28" s="877"/>
      <c r="E28" s="877"/>
      <c r="F28" s="877"/>
      <c r="G28" s="877"/>
      <c r="H28" s="877"/>
      <c r="I28" s="878"/>
    </row>
    <row r="29" spans="1:14" ht="13.5" thickBot="1" x14ac:dyDescent="0.25">
      <c r="A29" s="140"/>
      <c r="B29" s="141"/>
      <c r="C29" s="141"/>
      <c r="D29" s="141"/>
      <c r="E29" s="141"/>
      <c r="F29" s="141"/>
      <c r="G29" s="141"/>
      <c r="H29" s="141"/>
      <c r="I29" s="142"/>
    </row>
    <row r="31" spans="1:14" ht="50.25" customHeight="1" x14ac:dyDescent="0.2">
      <c r="A31" s="913" t="s">
        <v>1154</v>
      </c>
      <c r="B31" s="913"/>
      <c r="C31" s="913"/>
      <c r="D31" s="913"/>
      <c r="E31" s="913"/>
      <c r="F31" s="913"/>
      <c r="G31" s="913"/>
      <c r="H31" s="913"/>
      <c r="I31" s="913"/>
      <c r="J31" s="692"/>
      <c r="K31" s="692"/>
      <c r="L31" s="692"/>
      <c r="M31" s="692"/>
      <c r="N31" s="209"/>
    </row>
    <row r="33" spans="1:9" ht="15.75" thickBot="1" x14ac:dyDescent="0.25">
      <c r="A33" s="148"/>
      <c r="B33" s="146" t="s">
        <v>1155</v>
      </c>
      <c r="C33" s="147"/>
      <c r="D33" s="147"/>
      <c r="E33" s="147"/>
      <c r="F33" s="147"/>
      <c r="G33" s="147"/>
      <c r="H33" s="147"/>
      <c r="I33" s="145"/>
    </row>
    <row r="34" spans="1:9" ht="15.75" thickBot="1" x14ac:dyDescent="0.25">
      <c r="A34" s="355" t="s">
        <v>1068</v>
      </c>
      <c r="B34" s="146" t="s">
        <v>1176</v>
      </c>
      <c r="C34" s="147"/>
      <c r="D34" s="147"/>
      <c r="E34" s="147"/>
      <c r="F34" s="147"/>
      <c r="G34" s="147"/>
      <c r="H34" s="147"/>
      <c r="I34" s="145"/>
    </row>
    <row r="35" spans="1:9" ht="15" x14ac:dyDescent="0.2">
      <c r="A35" s="573" t="s">
        <v>1069</v>
      </c>
      <c r="B35" s="146" t="s">
        <v>1177</v>
      </c>
      <c r="C35" s="147"/>
      <c r="D35" s="147"/>
      <c r="E35" s="147"/>
      <c r="F35" s="147"/>
      <c r="G35" s="147"/>
      <c r="H35" s="147"/>
      <c r="I35" s="145"/>
    </row>
    <row r="36" spans="1:9" ht="15" x14ac:dyDescent="0.2">
      <c r="A36" s="356" t="s">
        <v>1070</v>
      </c>
      <c r="B36" s="146" t="s">
        <v>1064</v>
      </c>
      <c r="C36" s="147"/>
      <c r="D36" s="147"/>
      <c r="E36" s="147"/>
      <c r="F36" s="147"/>
      <c r="G36" s="147"/>
      <c r="H36" s="147"/>
      <c r="I36" s="145"/>
    </row>
    <row r="37" spans="1:9" ht="15" x14ac:dyDescent="0.2">
      <c r="A37" s="145"/>
      <c r="B37" s="146"/>
      <c r="C37" s="147"/>
      <c r="D37" s="147"/>
      <c r="E37" s="147"/>
      <c r="F37" s="147"/>
      <c r="G37" s="147"/>
      <c r="H37" s="147"/>
      <c r="I37" s="145"/>
    </row>
    <row r="38" spans="1:9" ht="15" x14ac:dyDescent="0.2">
      <c r="A38" s="149" t="s">
        <v>1174</v>
      </c>
      <c r="B38" s="325" t="s">
        <v>1175</v>
      </c>
      <c r="C38" s="147"/>
      <c r="D38" s="147"/>
      <c r="E38" s="147"/>
      <c r="F38" s="147"/>
      <c r="G38" s="207"/>
      <c r="H38" s="207"/>
      <c r="I38" s="208"/>
    </row>
    <row r="39" spans="1:9" ht="15" x14ac:dyDescent="0.2">
      <c r="A39" s="150" t="s">
        <v>964</v>
      </c>
      <c r="B39" s="146" t="s">
        <v>1182</v>
      </c>
      <c r="C39" s="147"/>
      <c r="D39" s="147"/>
      <c r="E39" s="147"/>
      <c r="F39" s="147"/>
      <c r="G39" s="147"/>
      <c r="H39" s="147"/>
      <c r="I39" s="145"/>
    </row>
    <row r="40" spans="1:9" ht="15" x14ac:dyDescent="0.2">
      <c r="A40" s="151" t="s">
        <v>1065</v>
      </c>
      <c r="B40" s="146" t="s">
        <v>1071</v>
      </c>
      <c r="C40" s="147"/>
      <c r="D40" s="147"/>
      <c r="E40" s="147"/>
      <c r="F40" s="147"/>
      <c r="G40" s="147"/>
      <c r="H40" s="147"/>
      <c r="I40" s="145"/>
    </row>
    <row r="41" spans="1:9" ht="15" x14ac:dyDescent="0.2">
      <c r="A41" s="145"/>
      <c r="B41" s="146"/>
      <c r="C41" s="147"/>
      <c r="D41" s="147"/>
      <c r="E41" s="147"/>
      <c r="F41" s="147"/>
      <c r="G41" s="147"/>
      <c r="H41" s="147"/>
      <c r="I41" s="145"/>
    </row>
    <row r="42" spans="1:9" ht="21" x14ac:dyDescent="0.2">
      <c r="A42" s="484" t="s">
        <v>667</v>
      </c>
      <c r="B42" s="146"/>
      <c r="C42" s="147"/>
      <c r="D42" s="147"/>
      <c r="E42" s="147"/>
      <c r="F42" s="147"/>
      <c r="G42" s="147"/>
      <c r="H42" s="147"/>
      <c r="I42" s="145"/>
    </row>
    <row r="43" spans="1:9" ht="21" x14ac:dyDescent="0.2">
      <c r="A43" s="712" t="s">
        <v>1066</v>
      </c>
      <c r="B43" s="713"/>
      <c r="C43" s="713"/>
      <c r="D43" s="713"/>
      <c r="E43" s="713"/>
      <c r="F43" s="713"/>
      <c r="G43" s="713"/>
    </row>
  </sheetData>
  <mergeCells count="18">
    <mergeCell ref="A1:M1"/>
    <mergeCell ref="A2:M2"/>
    <mergeCell ref="A3:M3"/>
    <mergeCell ref="B10:M10"/>
    <mergeCell ref="A31:I31"/>
    <mergeCell ref="N4:Q4"/>
    <mergeCell ref="A28:I28"/>
    <mergeCell ref="A22:I22"/>
    <mergeCell ref="A23:I23"/>
    <mergeCell ref="A24:I24"/>
    <mergeCell ref="A25:I25"/>
    <mergeCell ref="A26:I26"/>
    <mergeCell ref="A27:I27"/>
    <mergeCell ref="A12:J12"/>
    <mergeCell ref="A13:J13"/>
    <mergeCell ref="K13:M13"/>
    <mergeCell ref="L14:M14"/>
    <mergeCell ref="B20:J20"/>
  </mergeCells>
  <hyperlinks>
    <hyperlink ref="A2:M2" r:id="rId1" display="Période transitoire : 10 navettes matin en service"/>
    <hyperlink ref="A4" r:id="rId2"/>
    <hyperlink ref="A14" r:id="rId3"/>
    <hyperlink ref="A13:I13" r:id="rId4" display="8 navettes soir en service  (dont 7 au départ du CEA Site Saclay)"/>
  </hyperlinks>
  <pageMargins left="0.25" right="0.25" top="0.75" bottom="0.75" header="0.3" footer="0.3"/>
  <pageSetup paperSize="9" scale="47" orientation="portrait" r:id="rId5"/>
  <headerFooter alignWithMargins="0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showGridLines="0" workbookViewId="0">
      <selection activeCell="AM15" sqref="AM15"/>
    </sheetView>
  </sheetViews>
  <sheetFormatPr baseColWidth="10" defaultRowHeight="12.75" x14ac:dyDescent="0.2"/>
  <cols>
    <col min="1" max="36" width="5.42578125" customWidth="1"/>
  </cols>
  <sheetData>
    <row r="1" spans="1:36" s="787" customFormat="1" ht="39.75" customHeight="1" x14ac:dyDescent="0.2">
      <c r="A1" s="916" t="s">
        <v>1210</v>
      </c>
      <c r="B1" s="916"/>
      <c r="C1" s="916"/>
      <c r="D1" s="916"/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  <c r="Q1" s="916"/>
      <c r="R1" s="916"/>
      <c r="S1" s="916"/>
      <c r="T1" s="916"/>
      <c r="U1" s="916"/>
      <c r="V1" s="916"/>
      <c r="W1" s="916"/>
      <c r="X1" s="916"/>
      <c r="Y1" s="916"/>
      <c r="Z1" s="916"/>
      <c r="AA1" s="916"/>
      <c r="AB1" s="916"/>
      <c r="AC1" s="916"/>
      <c r="AD1" s="916"/>
      <c r="AE1" s="916"/>
      <c r="AF1" s="916"/>
      <c r="AG1" s="916"/>
      <c r="AH1" s="916"/>
      <c r="AI1" s="916"/>
      <c r="AJ1" s="916"/>
    </row>
    <row r="2" spans="1:36" s="787" customFormat="1" ht="18" x14ac:dyDescent="0.2">
      <c r="A2" s="917" t="s">
        <v>1142</v>
      </c>
      <c r="B2" s="917"/>
      <c r="C2" s="917"/>
      <c r="D2" s="917" t="s">
        <v>1143</v>
      </c>
      <c r="E2" s="917"/>
      <c r="F2" s="917"/>
      <c r="G2" s="917" t="s">
        <v>1144</v>
      </c>
      <c r="H2" s="917"/>
      <c r="I2" s="917"/>
      <c r="J2" s="917" t="s">
        <v>1145</v>
      </c>
      <c r="K2" s="917"/>
      <c r="L2" s="917"/>
      <c r="M2" s="917" t="s">
        <v>1146</v>
      </c>
      <c r="N2" s="917"/>
      <c r="O2" s="917"/>
      <c r="P2" s="917" t="s">
        <v>1147</v>
      </c>
      <c r="Q2" s="917"/>
      <c r="R2" s="917"/>
      <c r="S2" s="917" t="s">
        <v>1148</v>
      </c>
      <c r="T2" s="917"/>
      <c r="U2" s="917"/>
      <c r="V2" s="917" t="s">
        <v>1149</v>
      </c>
      <c r="W2" s="917"/>
      <c r="X2" s="917"/>
      <c r="Y2" s="917" t="s">
        <v>1150</v>
      </c>
      <c r="Z2" s="917"/>
      <c r="AA2" s="917"/>
      <c r="AB2" s="917" t="s">
        <v>1151</v>
      </c>
      <c r="AC2" s="917"/>
      <c r="AD2" s="917"/>
      <c r="AE2" s="917" t="s">
        <v>1152</v>
      </c>
      <c r="AF2" s="917"/>
      <c r="AG2" s="917"/>
      <c r="AH2" s="917" t="s">
        <v>1153</v>
      </c>
      <c r="AI2" s="917"/>
      <c r="AJ2" s="917"/>
    </row>
    <row r="3" spans="1:36" s="787" customFormat="1" ht="13.5" x14ac:dyDescent="0.2">
      <c r="A3" s="788">
        <v>1</v>
      </c>
      <c r="B3" s="789" t="s">
        <v>1094</v>
      </c>
      <c r="C3" s="798"/>
      <c r="D3" s="788">
        <v>1</v>
      </c>
      <c r="E3" s="791" t="s">
        <v>1095</v>
      </c>
      <c r="F3" s="798"/>
      <c r="G3" s="788">
        <v>1</v>
      </c>
      <c r="H3" s="791" t="s">
        <v>1095</v>
      </c>
      <c r="I3" s="798"/>
      <c r="J3" s="788">
        <v>1</v>
      </c>
      <c r="K3" s="792" t="s">
        <v>1094</v>
      </c>
      <c r="L3" s="793"/>
      <c r="M3" s="788">
        <v>1</v>
      </c>
      <c r="N3" s="789" t="s">
        <v>1097</v>
      </c>
      <c r="O3" s="794"/>
      <c r="P3" s="788">
        <v>1</v>
      </c>
      <c r="Q3" s="789" t="s">
        <v>1093</v>
      </c>
      <c r="R3" s="798"/>
      <c r="S3" s="788">
        <v>1</v>
      </c>
      <c r="T3" s="792" t="s">
        <v>1094</v>
      </c>
      <c r="U3" s="795"/>
      <c r="V3" s="788">
        <v>1</v>
      </c>
      <c r="W3" s="792" t="s">
        <v>1098</v>
      </c>
      <c r="X3" s="796"/>
      <c r="Y3" s="788">
        <v>1</v>
      </c>
      <c r="Z3" s="792" t="s">
        <v>1096</v>
      </c>
      <c r="AA3" s="793"/>
      <c r="AB3" s="788">
        <v>1</v>
      </c>
      <c r="AC3" s="792" t="s">
        <v>1094</v>
      </c>
      <c r="AD3" s="795"/>
      <c r="AE3" s="788">
        <v>1</v>
      </c>
      <c r="AF3" s="789" t="s">
        <v>1095</v>
      </c>
      <c r="AG3" s="798"/>
      <c r="AH3" s="788">
        <v>1</v>
      </c>
      <c r="AI3" s="792" t="s">
        <v>1096</v>
      </c>
      <c r="AJ3" s="795"/>
    </row>
    <row r="4" spans="1:36" s="787" customFormat="1" ht="13.5" x14ac:dyDescent="0.2">
      <c r="A4" s="788">
        <v>2</v>
      </c>
      <c r="B4" s="792" t="s">
        <v>1097</v>
      </c>
      <c r="C4" s="796"/>
      <c r="D4" s="788">
        <v>2</v>
      </c>
      <c r="E4" s="789" t="s">
        <v>1093</v>
      </c>
      <c r="F4" s="798"/>
      <c r="G4" s="788">
        <v>2</v>
      </c>
      <c r="H4" s="789" t="s">
        <v>1093</v>
      </c>
      <c r="I4" s="798"/>
      <c r="J4" s="788">
        <v>2</v>
      </c>
      <c r="K4" s="792" t="s">
        <v>1094</v>
      </c>
      <c r="L4" s="793"/>
      <c r="M4" s="788">
        <v>2</v>
      </c>
      <c r="N4" s="797" t="s">
        <v>1098</v>
      </c>
      <c r="O4" s="798"/>
      <c r="P4" s="788">
        <v>2</v>
      </c>
      <c r="Q4" s="792" t="s">
        <v>1096</v>
      </c>
      <c r="R4" s="795"/>
      <c r="S4" s="788">
        <v>2</v>
      </c>
      <c r="T4" s="792" t="s">
        <v>1094</v>
      </c>
      <c r="U4" s="795"/>
      <c r="V4" s="788">
        <v>2</v>
      </c>
      <c r="W4" s="791" t="s">
        <v>1095</v>
      </c>
      <c r="X4" s="798"/>
      <c r="Y4" s="788">
        <v>2</v>
      </c>
      <c r="Z4" s="792" t="s">
        <v>1094</v>
      </c>
      <c r="AA4" s="793"/>
      <c r="AB4" s="788">
        <v>2</v>
      </c>
      <c r="AC4" s="792" t="s">
        <v>1097</v>
      </c>
      <c r="AD4" s="795"/>
      <c r="AE4" s="788">
        <v>2</v>
      </c>
      <c r="AF4" s="789" t="s">
        <v>1093</v>
      </c>
      <c r="AG4" s="798"/>
      <c r="AH4" s="788">
        <v>2</v>
      </c>
      <c r="AI4" s="792" t="s">
        <v>1094</v>
      </c>
      <c r="AJ4" s="795"/>
    </row>
    <row r="5" spans="1:36" s="787" customFormat="1" ht="13.5" x14ac:dyDescent="0.2">
      <c r="A5" s="788">
        <v>3</v>
      </c>
      <c r="B5" s="792" t="s">
        <v>1098</v>
      </c>
      <c r="C5" s="796"/>
      <c r="D5" s="788">
        <v>3</v>
      </c>
      <c r="E5" s="792" t="s">
        <v>1096</v>
      </c>
      <c r="F5" s="795"/>
      <c r="G5" s="788">
        <v>3</v>
      </c>
      <c r="H5" s="792" t="s">
        <v>1096</v>
      </c>
      <c r="I5" s="795"/>
      <c r="J5" s="788">
        <v>3</v>
      </c>
      <c r="K5" s="792" t="s">
        <v>1097</v>
      </c>
      <c r="L5" s="793"/>
      <c r="M5" s="788">
        <v>3</v>
      </c>
      <c r="N5" s="791" t="s">
        <v>1095</v>
      </c>
      <c r="O5" s="798"/>
      <c r="P5" s="788">
        <v>3</v>
      </c>
      <c r="Q5" s="792" t="s">
        <v>1094</v>
      </c>
      <c r="R5" s="795"/>
      <c r="S5" s="788">
        <v>3</v>
      </c>
      <c r="T5" s="792" t="s">
        <v>1097</v>
      </c>
      <c r="U5" s="795"/>
      <c r="V5" s="788">
        <v>3</v>
      </c>
      <c r="W5" s="789" t="s">
        <v>1093</v>
      </c>
      <c r="X5" s="798"/>
      <c r="Y5" s="788">
        <v>3</v>
      </c>
      <c r="Z5" s="792" t="s">
        <v>1094</v>
      </c>
      <c r="AA5" s="793"/>
      <c r="AB5" s="788">
        <v>3</v>
      </c>
      <c r="AC5" s="792" t="s">
        <v>1098</v>
      </c>
      <c r="AD5" s="796"/>
      <c r="AE5" s="788">
        <v>3</v>
      </c>
      <c r="AF5" s="792" t="s">
        <v>1096</v>
      </c>
      <c r="AG5" s="795"/>
      <c r="AH5" s="788">
        <v>3</v>
      </c>
      <c r="AI5" s="792" t="s">
        <v>1094</v>
      </c>
      <c r="AJ5" s="795"/>
    </row>
    <row r="6" spans="1:36" s="787" customFormat="1" ht="13.5" x14ac:dyDescent="0.2">
      <c r="A6" s="788">
        <v>4</v>
      </c>
      <c r="B6" s="791" t="s">
        <v>1095</v>
      </c>
      <c r="C6" s="798"/>
      <c r="D6" s="788">
        <v>4</v>
      </c>
      <c r="E6" s="792" t="s">
        <v>1094</v>
      </c>
      <c r="F6" s="795"/>
      <c r="G6" s="788">
        <v>4</v>
      </c>
      <c r="H6" s="792" t="s">
        <v>1094</v>
      </c>
      <c r="I6" s="795"/>
      <c r="J6" s="788">
        <v>4</v>
      </c>
      <c r="K6" s="792" t="s">
        <v>1098</v>
      </c>
      <c r="L6" s="796"/>
      <c r="M6" s="788">
        <v>4</v>
      </c>
      <c r="N6" s="789" t="s">
        <v>1093</v>
      </c>
      <c r="O6" s="798"/>
      <c r="P6" s="788">
        <v>4</v>
      </c>
      <c r="Q6" s="792" t="s">
        <v>1094</v>
      </c>
      <c r="R6" s="795"/>
      <c r="S6" s="788">
        <v>4</v>
      </c>
      <c r="T6" s="792" t="s">
        <v>1098</v>
      </c>
      <c r="U6" s="796"/>
      <c r="V6" s="788">
        <v>4</v>
      </c>
      <c r="W6" s="792" t="s">
        <v>1096</v>
      </c>
      <c r="X6" s="796"/>
      <c r="Y6" s="788">
        <v>4</v>
      </c>
      <c r="Z6" s="792" t="s">
        <v>1097</v>
      </c>
      <c r="AA6" s="793"/>
      <c r="AB6" s="788">
        <v>4</v>
      </c>
      <c r="AC6" s="792" t="s">
        <v>1095</v>
      </c>
      <c r="AD6" s="798"/>
      <c r="AE6" s="788">
        <v>4</v>
      </c>
      <c r="AF6" s="792" t="s">
        <v>1094</v>
      </c>
      <c r="AG6" s="795"/>
      <c r="AH6" s="788">
        <v>4</v>
      </c>
      <c r="AI6" s="792" t="s">
        <v>1097</v>
      </c>
      <c r="AJ6" s="795"/>
    </row>
    <row r="7" spans="1:36" s="787" customFormat="1" ht="13.5" x14ac:dyDescent="0.2">
      <c r="A7" s="788">
        <v>5</v>
      </c>
      <c r="B7" s="789" t="s">
        <v>1093</v>
      </c>
      <c r="C7" s="798"/>
      <c r="D7" s="788">
        <v>5</v>
      </c>
      <c r="E7" s="792" t="s">
        <v>1094</v>
      </c>
      <c r="F7" s="795"/>
      <c r="G7" s="788">
        <v>5</v>
      </c>
      <c r="H7" s="792" t="s">
        <v>1094</v>
      </c>
      <c r="I7" s="795"/>
      <c r="J7" s="788">
        <v>5</v>
      </c>
      <c r="K7" s="791" t="s">
        <v>1095</v>
      </c>
      <c r="L7" s="798"/>
      <c r="M7" s="788">
        <v>5</v>
      </c>
      <c r="N7" s="792" t="s">
        <v>1096</v>
      </c>
      <c r="O7" s="795"/>
      <c r="P7" s="788">
        <v>5</v>
      </c>
      <c r="Q7" s="792" t="s">
        <v>1097</v>
      </c>
      <c r="R7" s="795"/>
      <c r="S7" s="788">
        <v>5</v>
      </c>
      <c r="T7" s="791" t="s">
        <v>1095</v>
      </c>
      <c r="U7" s="798"/>
      <c r="V7" s="788">
        <v>5</v>
      </c>
      <c r="W7" s="792" t="s">
        <v>1094</v>
      </c>
      <c r="X7" s="796"/>
      <c r="Y7" s="788">
        <v>5</v>
      </c>
      <c r="Z7" s="792" t="s">
        <v>1098</v>
      </c>
      <c r="AA7" s="796"/>
      <c r="AB7" s="788">
        <v>5</v>
      </c>
      <c r="AC7" s="789" t="s">
        <v>1093</v>
      </c>
      <c r="AD7" s="798"/>
      <c r="AE7" s="788">
        <v>5</v>
      </c>
      <c r="AF7" s="792" t="s">
        <v>1094</v>
      </c>
      <c r="AG7" s="795"/>
      <c r="AH7" s="788">
        <v>5</v>
      </c>
      <c r="AI7" s="792" t="s">
        <v>1098</v>
      </c>
      <c r="AJ7" s="796"/>
    </row>
    <row r="8" spans="1:36" s="787" customFormat="1" ht="13.5" x14ac:dyDescent="0.2">
      <c r="A8" s="788">
        <v>6</v>
      </c>
      <c r="B8" s="792" t="s">
        <v>1096</v>
      </c>
      <c r="C8" s="795"/>
      <c r="D8" s="788">
        <v>6</v>
      </c>
      <c r="E8" s="792" t="s">
        <v>1097</v>
      </c>
      <c r="F8" s="795"/>
      <c r="G8" s="788">
        <v>6</v>
      </c>
      <c r="H8" s="792" t="s">
        <v>1097</v>
      </c>
      <c r="I8" s="795"/>
      <c r="J8" s="788">
        <v>6</v>
      </c>
      <c r="K8" s="789" t="s">
        <v>1093</v>
      </c>
      <c r="L8" s="798"/>
      <c r="M8" s="788">
        <v>6</v>
      </c>
      <c r="N8" s="792" t="s">
        <v>1094</v>
      </c>
      <c r="O8" s="795"/>
      <c r="P8" s="788">
        <v>6</v>
      </c>
      <c r="Q8" s="792" t="s">
        <v>1098</v>
      </c>
      <c r="R8" s="796"/>
      <c r="S8" s="788">
        <v>6</v>
      </c>
      <c r="T8" s="789" t="s">
        <v>1093</v>
      </c>
      <c r="U8" s="798"/>
      <c r="V8" s="788">
        <v>6</v>
      </c>
      <c r="W8" s="792" t="s">
        <v>1094</v>
      </c>
      <c r="X8" s="796"/>
      <c r="Y8" s="788">
        <v>6</v>
      </c>
      <c r="Z8" s="792" t="s">
        <v>1095</v>
      </c>
      <c r="AA8" s="798"/>
      <c r="AB8" s="788">
        <v>6</v>
      </c>
      <c r="AC8" s="792" t="s">
        <v>1096</v>
      </c>
      <c r="AD8" s="795"/>
      <c r="AE8" s="788">
        <v>6</v>
      </c>
      <c r="AF8" s="792" t="s">
        <v>1097</v>
      </c>
      <c r="AG8" s="795"/>
      <c r="AH8" s="788">
        <v>6</v>
      </c>
      <c r="AI8" s="792" t="s">
        <v>1095</v>
      </c>
      <c r="AJ8" s="798"/>
    </row>
    <row r="9" spans="1:36" s="787" customFormat="1" ht="13.5" x14ac:dyDescent="0.2">
      <c r="A9" s="788">
        <v>7</v>
      </c>
      <c r="B9" s="792" t="s">
        <v>1094</v>
      </c>
      <c r="C9" s="795"/>
      <c r="D9" s="788">
        <v>7</v>
      </c>
      <c r="E9" s="792" t="s">
        <v>1098</v>
      </c>
      <c r="F9" s="796"/>
      <c r="G9" s="788">
        <v>7</v>
      </c>
      <c r="H9" s="792" t="s">
        <v>1098</v>
      </c>
      <c r="I9" s="796"/>
      <c r="J9" s="788">
        <v>7</v>
      </c>
      <c r="K9" s="792" t="s">
        <v>1096</v>
      </c>
      <c r="L9" s="795"/>
      <c r="M9" s="788">
        <v>7</v>
      </c>
      <c r="N9" s="792" t="s">
        <v>1094</v>
      </c>
      <c r="O9" s="795"/>
      <c r="P9" s="788">
        <v>7</v>
      </c>
      <c r="Q9" s="791" t="s">
        <v>1095</v>
      </c>
      <c r="R9" s="798"/>
      <c r="S9" s="788">
        <v>7</v>
      </c>
      <c r="T9" s="792" t="s">
        <v>1096</v>
      </c>
      <c r="U9" s="795"/>
      <c r="V9" s="788">
        <v>7</v>
      </c>
      <c r="W9" s="792" t="s">
        <v>1097</v>
      </c>
      <c r="X9" s="796"/>
      <c r="Y9" s="788">
        <v>7</v>
      </c>
      <c r="Z9" s="789" t="s">
        <v>1093</v>
      </c>
      <c r="AA9" s="798"/>
      <c r="AB9" s="788">
        <v>7</v>
      </c>
      <c r="AC9" s="792" t="s">
        <v>1094</v>
      </c>
      <c r="AD9" s="795"/>
      <c r="AE9" s="788">
        <v>7</v>
      </c>
      <c r="AF9" s="792" t="s">
        <v>1098</v>
      </c>
      <c r="AG9" s="796"/>
      <c r="AH9" s="788">
        <v>7</v>
      </c>
      <c r="AI9" s="789" t="s">
        <v>1093</v>
      </c>
      <c r="AJ9" s="798"/>
    </row>
    <row r="10" spans="1:36" s="787" customFormat="1" ht="13.5" x14ac:dyDescent="0.2">
      <c r="A10" s="788">
        <v>8</v>
      </c>
      <c r="B10" s="792" t="s">
        <v>1094</v>
      </c>
      <c r="C10" s="795"/>
      <c r="D10" s="788">
        <v>8</v>
      </c>
      <c r="E10" s="791" t="s">
        <v>1095</v>
      </c>
      <c r="F10" s="798"/>
      <c r="G10" s="788">
        <v>8</v>
      </c>
      <c r="H10" s="791" t="s">
        <v>1095</v>
      </c>
      <c r="I10" s="798"/>
      <c r="J10" s="788">
        <v>8</v>
      </c>
      <c r="K10" s="792" t="s">
        <v>1094</v>
      </c>
      <c r="L10" s="795"/>
      <c r="M10" s="788">
        <v>8</v>
      </c>
      <c r="N10" s="789" t="s">
        <v>1097</v>
      </c>
      <c r="O10" s="799"/>
      <c r="P10" s="788">
        <v>8</v>
      </c>
      <c r="Q10" s="789" t="s">
        <v>1093</v>
      </c>
      <c r="R10" s="798"/>
      <c r="S10" s="788">
        <v>8</v>
      </c>
      <c r="T10" s="792" t="s">
        <v>1094</v>
      </c>
      <c r="U10" s="795"/>
      <c r="V10" s="788">
        <v>8</v>
      </c>
      <c r="W10" s="792" t="s">
        <v>1098</v>
      </c>
      <c r="X10" s="796"/>
      <c r="Y10" s="788">
        <v>8</v>
      </c>
      <c r="Z10" s="792" t="s">
        <v>1096</v>
      </c>
      <c r="AA10" s="795"/>
      <c r="AB10" s="788">
        <v>8</v>
      </c>
      <c r="AC10" s="792" t="s">
        <v>1094</v>
      </c>
      <c r="AD10" s="795"/>
      <c r="AE10" s="788">
        <v>8</v>
      </c>
      <c r="AF10" s="792" t="s">
        <v>1095</v>
      </c>
      <c r="AG10" s="798"/>
      <c r="AH10" s="788">
        <v>8</v>
      </c>
      <c r="AI10" s="792" t="s">
        <v>1096</v>
      </c>
      <c r="AJ10" s="795"/>
    </row>
    <row r="11" spans="1:36" s="787" customFormat="1" ht="13.5" x14ac:dyDescent="0.2">
      <c r="A11" s="788">
        <v>9</v>
      </c>
      <c r="B11" s="792" t="s">
        <v>1097</v>
      </c>
      <c r="C11" s="795"/>
      <c r="D11" s="788">
        <v>9</v>
      </c>
      <c r="E11" s="789" t="s">
        <v>1093</v>
      </c>
      <c r="F11" s="798"/>
      <c r="G11" s="788">
        <v>9</v>
      </c>
      <c r="H11" s="789" t="s">
        <v>1093</v>
      </c>
      <c r="I11" s="798"/>
      <c r="J11" s="788">
        <v>9</v>
      </c>
      <c r="K11" s="792" t="s">
        <v>1094</v>
      </c>
      <c r="L11" s="795"/>
      <c r="M11" s="788">
        <v>9</v>
      </c>
      <c r="N11" s="797" t="s">
        <v>1098</v>
      </c>
      <c r="O11" s="798"/>
      <c r="P11" s="788">
        <v>9</v>
      </c>
      <c r="Q11" s="789" t="s">
        <v>1096</v>
      </c>
      <c r="R11" s="798"/>
      <c r="S11" s="788">
        <v>9</v>
      </c>
      <c r="T11" s="792" t="s">
        <v>1094</v>
      </c>
      <c r="U11" s="795"/>
      <c r="V11" s="788">
        <v>9</v>
      </c>
      <c r="W11" s="792" t="s">
        <v>1095</v>
      </c>
      <c r="X11" s="798"/>
      <c r="Y11" s="788">
        <v>9</v>
      </c>
      <c r="Z11" s="792" t="s">
        <v>1094</v>
      </c>
      <c r="AA11" s="795"/>
      <c r="AB11" s="788">
        <v>9</v>
      </c>
      <c r="AC11" s="792" t="s">
        <v>1097</v>
      </c>
      <c r="AD11" s="795"/>
      <c r="AE11" s="788">
        <v>9</v>
      </c>
      <c r="AF11" s="789" t="s">
        <v>1093</v>
      </c>
      <c r="AG11" s="798"/>
      <c r="AH11" s="788">
        <v>9</v>
      </c>
      <c r="AI11" s="792" t="s">
        <v>1094</v>
      </c>
      <c r="AJ11" s="795"/>
    </row>
    <row r="12" spans="1:36" s="787" customFormat="1" ht="13.5" x14ac:dyDescent="0.2">
      <c r="A12" s="788">
        <v>10</v>
      </c>
      <c r="B12" s="792" t="s">
        <v>1098</v>
      </c>
      <c r="C12" s="796"/>
      <c r="D12" s="788">
        <v>10</v>
      </c>
      <c r="E12" s="792" t="s">
        <v>1096</v>
      </c>
      <c r="F12" s="795"/>
      <c r="G12" s="788">
        <v>10</v>
      </c>
      <c r="H12" s="792" t="s">
        <v>1096</v>
      </c>
      <c r="I12" s="795"/>
      <c r="J12" s="788">
        <v>10</v>
      </c>
      <c r="K12" s="792" t="s">
        <v>1097</v>
      </c>
      <c r="L12" s="795"/>
      <c r="M12" s="788">
        <v>10</v>
      </c>
      <c r="N12" s="791" t="s">
        <v>1095</v>
      </c>
      <c r="O12" s="798"/>
      <c r="P12" s="788">
        <v>10</v>
      </c>
      <c r="Q12" s="792" t="s">
        <v>1094</v>
      </c>
      <c r="R12" s="795"/>
      <c r="S12" s="788">
        <v>10</v>
      </c>
      <c r="T12" s="792" t="s">
        <v>1097</v>
      </c>
      <c r="U12" s="795"/>
      <c r="V12" s="788">
        <v>10</v>
      </c>
      <c r="W12" s="789" t="s">
        <v>1093</v>
      </c>
      <c r="X12" s="798"/>
      <c r="Y12" s="788">
        <v>10</v>
      </c>
      <c r="Z12" s="792" t="s">
        <v>1094</v>
      </c>
      <c r="AA12" s="795"/>
      <c r="AB12" s="788">
        <v>10</v>
      </c>
      <c r="AC12" s="792" t="s">
        <v>1098</v>
      </c>
      <c r="AD12" s="796"/>
      <c r="AE12" s="788">
        <v>10</v>
      </c>
      <c r="AF12" s="792" t="s">
        <v>1096</v>
      </c>
      <c r="AG12" s="796"/>
      <c r="AH12" s="788">
        <v>10</v>
      </c>
      <c r="AI12" s="792" t="s">
        <v>1094</v>
      </c>
      <c r="AJ12" s="795"/>
    </row>
    <row r="13" spans="1:36" s="787" customFormat="1" ht="13.5" x14ac:dyDescent="0.2">
      <c r="A13" s="788">
        <v>11</v>
      </c>
      <c r="B13" s="791" t="s">
        <v>1095</v>
      </c>
      <c r="C13" s="798"/>
      <c r="D13" s="788">
        <v>11</v>
      </c>
      <c r="E13" s="792" t="s">
        <v>1094</v>
      </c>
      <c r="F13" s="795"/>
      <c r="G13" s="788">
        <v>11</v>
      </c>
      <c r="H13" s="792" t="s">
        <v>1094</v>
      </c>
      <c r="I13" s="795"/>
      <c r="J13" s="788">
        <v>11</v>
      </c>
      <c r="K13" s="792" t="s">
        <v>1098</v>
      </c>
      <c r="L13" s="796"/>
      <c r="M13" s="788">
        <v>11</v>
      </c>
      <c r="N13" s="789" t="s">
        <v>1093</v>
      </c>
      <c r="O13" s="798"/>
      <c r="P13" s="788">
        <v>11</v>
      </c>
      <c r="Q13" s="792" t="s">
        <v>1094</v>
      </c>
      <c r="R13" s="795"/>
      <c r="S13" s="788">
        <v>11</v>
      </c>
      <c r="T13" s="792" t="s">
        <v>1098</v>
      </c>
      <c r="U13" s="796"/>
      <c r="V13" s="788">
        <v>11</v>
      </c>
      <c r="W13" s="792" t="s">
        <v>1096</v>
      </c>
      <c r="X13" s="800"/>
      <c r="Y13" s="788">
        <v>11</v>
      </c>
      <c r="Z13" s="792" t="s">
        <v>1097</v>
      </c>
      <c r="AA13" s="795"/>
      <c r="AB13" s="788">
        <v>11</v>
      </c>
      <c r="AC13" s="792" t="s">
        <v>1095</v>
      </c>
      <c r="AD13" s="798"/>
      <c r="AE13" s="788">
        <v>11</v>
      </c>
      <c r="AF13" s="789" t="s">
        <v>1094</v>
      </c>
      <c r="AG13" s="798"/>
      <c r="AH13" s="788">
        <v>11</v>
      </c>
      <c r="AI13" s="792" t="s">
        <v>1097</v>
      </c>
      <c r="AJ13" s="795"/>
    </row>
    <row r="14" spans="1:36" s="787" customFormat="1" ht="13.5" x14ac:dyDescent="0.2">
      <c r="A14" s="788">
        <v>12</v>
      </c>
      <c r="B14" s="789" t="s">
        <v>1093</v>
      </c>
      <c r="C14" s="798"/>
      <c r="D14" s="788">
        <v>12</v>
      </c>
      <c r="E14" s="792" t="s">
        <v>1094</v>
      </c>
      <c r="F14" s="795"/>
      <c r="G14" s="788">
        <v>12</v>
      </c>
      <c r="H14" s="792" t="s">
        <v>1094</v>
      </c>
      <c r="I14" s="795"/>
      <c r="J14" s="788">
        <v>12</v>
      </c>
      <c r="K14" s="791" t="s">
        <v>1095</v>
      </c>
      <c r="L14" s="798"/>
      <c r="M14" s="788">
        <v>12</v>
      </c>
      <c r="N14" s="792" t="s">
        <v>1096</v>
      </c>
      <c r="O14" s="795"/>
      <c r="P14" s="788">
        <v>12</v>
      </c>
      <c r="Q14" s="792" t="s">
        <v>1097</v>
      </c>
      <c r="R14" s="795"/>
      <c r="S14" s="788">
        <v>12</v>
      </c>
      <c r="T14" s="791" t="s">
        <v>1095</v>
      </c>
      <c r="U14" s="798"/>
      <c r="V14" s="788">
        <v>12</v>
      </c>
      <c r="W14" s="792" t="s">
        <v>1094</v>
      </c>
      <c r="X14" s="800"/>
      <c r="Y14" s="788">
        <v>12</v>
      </c>
      <c r="Z14" s="792" t="s">
        <v>1098</v>
      </c>
      <c r="AA14" s="796"/>
      <c r="AB14" s="788">
        <v>12</v>
      </c>
      <c r="AC14" s="789" t="s">
        <v>1093</v>
      </c>
      <c r="AD14" s="798"/>
      <c r="AE14" s="788">
        <v>12</v>
      </c>
      <c r="AF14" s="792" t="s">
        <v>1094</v>
      </c>
      <c r="AG14" s="795"/>
      <c r="AH14" s="788">
        <v>12</v>
      </c>
      <c r="AI14" s="792" t="s">
        <v>1098</v>
      </c>
      <c r="AJ14" s="796"/>
    </row>
    <row r="15" spans="1:36" s="787" customFormat="1" ht="13.5" x14ac:dyDescent="0.2">
      <c r="A15" s="788">
        <v>13</v>
      </c>
      <c r="B15" s="792" t="s">
        <v>1096</v>
      </c>
      <c r="C15" s="795"/>
      <c r="D15" s="788">
        <v>13</v>
      </c>
      <c r="E15" s="792" t="s">
        <v>1097</v>
      </c>
      <c r="F15" s="795"/>
      <c r="G15" s="788">
        <v>13</v>
      </c>
      <c r="H15" s="792" t="s">
        <v>1097</v>
      </c>
      <c r="I15" s="795"/>
      <c r="J15" s="788">
        <v>13</v>
      </c>
      <c r="K15" s="789" t="s">
        <v>1093</v>
      </c>
      <c r="L15" s="798"/>
      <c r="M15" s="788">
        <v>13</v>
      </c>
      <c r="N15" s="792" t="s">
        <v>1094</v>
      </c>
      <c r="O15" s="795"/>
      <c r="P15" s="788">
        <v>13</v>
      </c>
      <c r="Q15" s="792" t="s">
        <v>1098</v>
      </c>
      <c r="R15" s="796"/>
      <c r="S15" s="788">
        <v>13</v>
      </c>
      <c r="T15" s="789" t="s">
        <v>1093</v>
      </c>
      <c r="U15" s="798"/>
      <c r="V15" s="788">
        <v>13</v>
      </c>
      <c r="W15" s="792" t="s">
        <v>1094</v>
      </c>
      <c r="X15" s="800"/>
      <c r="Y15" s="788">
        <v>13</v>
      </c>
      <c r="Z15" s="792" t="s">
        <v>1095</v>
      </c>
      <c r="AA15" s="798"/>
      <c r="AB15" s="788">
        <v>13</v>
      </c>
      <c r="AC15" s="792" t="s">
        <v>1096</v>
      </c>
      <c r="AD15" s="795"/>
      <c r="AE15" s="788">
        <v>13</v>
      </c>
      <c r="AF15" s="792" t="s">
        <v>1097</v>
      </c>
      <c r="AG15" s="795"/>
      <c r="AH15" s="788">
        <v>13</v>
      </c>
      <c r="AI15" s="792" t="s">
        <v>1095</v>
      </c>
      <c r="AJ15" s="798"/>
    </row>
    <row r="16" spans="1:36" s="787" customFormat="1" ht="13.5" x14ac:dyDescent="0.2">
      <c r="A16" s="788">
        <v>14</v>
      </c>
      <c r="B16" s="792" t="s">
        <v>1094</v>
      </c>
      <c r="C16" s="795"/>
      <c r="D16" s="788">
        <v>14</v>
      </c>
      <c r="E16" s="792" t="s">
        <v>1098</v>
      </c>
      <c r="F16" s="796"/>
      <c r="G16" s="788">
        <v>14</v>
      </c>
      <c r="H16" s="792" t="s">
        <v>1098</v>
      </c>
      <c r="I16" s="796"/>
      <c r="J16" s="788">
        <v>14</v>
      </c>
      <c r="K16" s="792" t="s">
        <v>1096</v>
      </c>
      <c r="L16" s="795"/>
      <c r="M16" s="788">
        <v>14</v>
      </c>
      <c r="N16" s="792" t="s">
        <v>1094</v>
      </c>
      <c r="O16" s="795"/>
      <c r="P16" s="788">
        <v>14</v>
      </c>
      <c r="Q16" s="791" t="s">
        <v>1095</v>
      </c>
      <c r="R16" s="798"/>
      <c r="S16" s="788">
        <v>14</v>
      </c>
      <c r="T16" s="789" t="s">
        <v>1096</v>
      </c>
      <c r="U16" s="798"/>
      <c r="V16" s="788">
        <v>14</v>
      </c>
      <c r="W16" s="792" t="s">
        <v>1097</v>
      </c>
      <c r="X16" s="800"/>
      <c r="Y16" s="788">
        <v>14</v>
      </c>
      <c r="Z16" s="789" t="s">
        <v>1093</v>
      </c>
      <c r="AA16" s="798"/>
      <c r="AB16" s="788">
        <v>14</v>
      </c>
      <c r="AC16" s="792" t="s">
        <v>1094</v>
      </c>
      <c r="AD16" s="795"/>
      <c r="AE16" s="788">
        <v>14</v>
      </c>
      <c r="AF16" s="792" t="s">
        <v>1098</v>
      </c>
      <c r="AG16" s="796"/>
      <c r="AH16" s="788">
        <v>14</v>
      </c>
      <c r="AI16" s="789" t="s">
        <v>1093</v>
      </c>
      <c r="AJ16" s="798"/>
    </row>
    <row r="17" spans="1:36" s="787" customFormat="1" ht="13.5" x14ac:dyDescent="0.2">
      <c r="A17" s="788">
        <v>15</v>
      </c>
      <c r="B17" s="792" t="s">
        <v>1094</v>
      </c>
      <c r="C17" s="795"/>
      <c r="D17" s="788">
        <v>15</v>
      </c>
      <c r="E17" s="791" t="s">
        <v>1095</v>
      </c>
      <c r="F17" s="798"/>
      <c r="G17" s="788">
        <v>15</v>
      </c>
      <c r="H17" s="791" t="s">
        <v>1095</v>
      </c>
      <c r="I17" s="798"/>
      <c r="J17" s="788">
        <v>15</v>
      </c>
      <c r="K17" s="792" t="s">
        <v>1094</v>
      </c>
      <c r="L17" s="795"/>
      <c r="M17" s="788">
        <v>15</v>
      </c>
      <c r="N17" s="792" t="s">
        <v>1097</v>
      </c>
      <c r="O17" s="795"/>
      <c r="P17" s="788">
        <v>15</v>
      </c>
      <c r="Q17" s="789" t="s">
        <v>1093</v>
      </c>
      <c r="R17" s="798"/>
      <c r="S17" s="788">
        <v>15</v>
      </c>
      <c r="T17" s="792" t="s">
        <v>1094</v>
      </c>
      <c r="U17" s="795"/>
      <c r="V17" s="788">
        <v>15</v>
      </c>
      <c r="W17" s="789" t="s">
        <v>1098</v>
      </c>
      <c r="X17" s="798"/>
      <c r="Y17" s="788">
        <v>15</v>
      </c>
      <c r="Z17" s="792" t="s">
        <v>1096</v>
      </c>
      <c r="AA17" s="795"/>
      <c r="AB17" s="788">
        <v>15</v>
      </c>
      <c r="AC17" s="792" t="s">
        <v>1094</v>
      </c>
      <c r="AD17" s="795"/>
      <c r="AE17" s="788">
        <v>15</v>
      </c>
      <c r="AF17" s="792" t="s">
        <v>1095</v>
      </c>
      <c r="AG17" s="798"/>
      <c r="AH17" s="788">
        <v>15</v>
      </c>
      <c r="AI17" s="792" t="s">
        <v>1096</v>
      </c>
      <c r="AJ17" s="795"/>
    </row>
    <row r="18" spans="1:36" s="787" customFormat="1" ht="13.5" x14ac:dyDescent="0.2">
      <c r="A18" s="788">
        <v>16</v>
      </c>
      <c r="B18" s="792" t="s">
        <v>1097</v>
      </c>
      <c r="C18" s="795"/>
      <c r="D18" s="788">
        <v>16</v>
      </c>
      <c r="E18" s="789" t="s">
        <v>1093</v>
      </c>
      <c r="F18" s="798"/>
      <c r="G18" s="788">
        <v>16</v>
      </c>
      <c r="H18" s="789" t="s">
        <v>1093</v>
      </c>
      <c r="I18" s="798"/>
      <c r="J18" s="788">
        <v>16</v>
      </c>
      <c r="K18" s="792" t="s">
        <v>1094</v>
      </c>
      <c r="L18" s="795"/>
      <c r="M18" s="788">
        <v>16</v>
      </c>
      <c r="N18" s="792" t="s">
        <v>1098</v>
      </c>
      <c r="O18" s="796"/>
      <c r="P18" s="788">
        <v>16</v>
      </c>
      <c r="Q18" s="792" t="s">
        <v>1096</v>
      </c>
      <c r="R18" s="795"/>
      <c r="S18" s="788">
        <v>16</v>
      </c>
      <c r="T18" s="792" t="s">
        <v>1094</v>
      </c>
      <c r="U18" s="795"/>
      <c r="V18" s="788">
        <v>16</v>
      </c>
      <c r="W18" s="792" t="s">
        <v>1095</v>
      </c>
      <c r="X18" s="798"/>
      <c r="Y18" s="788">
        <v>16</v>
      </c>
      <c r="Z18" s="792" t="s">
        <v>1094</v>
      </c>
      <c r="AA18" s="795"/>
      <c r="AB18" s="788">
        <v>16</v>
      </c>
      <c r="AC18" s="792" t="s">
        <v>1097</v>
      </c>
      <c r="AD18" s="795"/>
      <c r="AE18" s="788">
        <v>16</v>
      </c>
      <c r="AF18" s="789" t="s">
        <v>1093</v>
      </c>
      <c r="AG18" s="798"/>
      <c r="AH18" s="788">
        <v>16</v>
      </c>
      <c r="AI18" s="792" t="s">
        <v>1094</v>
      </c>
      <c r="AJ18" s="795"/>
    </row>
    <row r="19" spans="1:36" s="787" customFormat="1" ht="13.5" x14ac:dyDescent="0.2">
      <c r="A19" s="788">
        <v>17</v>
      </c>
      <c r="B19" s="792" t="s">
        <v>1098</v>
      </c>
      <c r="C19" s="796"/>
      <c r="D19" s="788">
        <v>17</v>
      </c>
      <c r="E19" s="792" t="s">
        <v>1096</v>
      </c>
      <c r="F19" s="795"/>
      <c r="G19" s="788">
        <v>17</v>
      </c>
      <c r="H19" s="792" t="s">
        <v>1096</v>
      </c>
      <c r="I19" s="795"/>
      <c r="J19" s="788">
        <v>17</v>
      </c>
      <c r="K19" s="792" t="s">
        <v>1097</v>
      </c>
      <c r="L19" s="795"/>
      <c r="M19" s="788">
        <v>17</v>
      </c>
      <c r="N19" s="791" t="s">
        <v>1095</v>
      </c>
      <c r="O19" s="798"/>
      <c r="P19" s="788">
        <v>17</v>
      </c>
      <c r="Q19" s="792" t="s">
        <v>1094</v>
      </c>
      <c r="R19" s="795"/>
      <c r="S19" s="788">
        <v>17</v>
      </c>
      <c r="T19" s="792" t="s">
        <v>1097</v>
      </c>
      <c r="U19" s="795"/>
      <c r="V19" s="788">
        <v>17</v>
      </c>
      <c r="W19" s="789" t="s">
        <v>1093</v>
      </c>
      <c r="X19" s="798"/>
      <c r="Y19" s="788">
        <v>17</v>
      </c>
      <c r="Z19" s="792" t="s">
        <v>1094</v>
      </c>
      <c r="AA19" s="795"/>
      <c r="AB19" s="788">
        <v>17</v>
      </c>
      <c r="AC19" s="792" t="s">
        <v>1098</v>
      </c>
      <c r="AD19" s="796"/>
      <c r="AE19" s="788">
        <v>17</v>
      </c>
      <c r="AF19" s="792" t="s">
        <v>1096</v>
      </c>
      <c r="AG19" s="795"/>
      <c r="AH19" s="788">
        <v>17</v>
      </c>
      <c r="AI19" s="792" t="s">
        <v>1094</v>
      </c>
      <c r="AJ19" s="795"/>
    </row>
    <row r="20" spans="1:36" s="787" customFormat="1" ht="13.5" x14ac:dyDescent="0.2">
      <c r="A20" s="788">
        <v>18</v>
      </c>
      <c r="B20" s="791" t="s">
        <v>1095</v>
      </c>
      <c r="C20" s="798"/>
      <c r="D20" s="788">
        <v>18</v>
      </c>
      <c r="E20" s="792" t="s">
        <v>1094</v>
      </c>
      <c r="F20" s="795"/>
      <c r="G20" s="788">
        <v>18</v>
      </c>
      <c r="H20" s="792" t="s">
        <v>1094</v>
      </c>
      <c r="I20" s="795"/>
      <c r="J20" s="788">
        <v>18</v>
      </c>
      <c r="K20" s="792" t="s">
        <v>1098</v>
      </c>
      <c r="L20" s="796"/>
      <c r="M20" s="788">
        <v>18</v>
      </c>
      <c r="N20" s="789" t="s">
        <v>1093</v>
      </c>
      <c r="O20" s="798"/>
      <c r="P20" s="788">
        <v>18</v>
      </c>
      <c r="Q20" s="792" t="s">
        <v>1094</v>
      </c>
      <c r="R20" s="795"/>
      <c r="S20" s="788">
        <v>18</v>
      </c>
      <c r="T20" s="792" t="s">
        <v>1098</v>
      </c>
      <c r="U20" s="796"/>
      <c r="V20" s="788">
        <v>18</v>
      </c>
      <c r="W20" s="792" t="s">
        <v>1096</v>
      </c>
      <c r="X20" s="801"/>
      <c r="Y20" s="788">
        <v>18</v>
      </c>
      <c r="Z20" s="792" t="s">
        <v>1097</v>
      </c>
      <c r="AA20" s="795"/>
      <c r="AB20" s="788">
        <v>18</v>
      </c>
      <c r="AC20" s="792" t="s">
        <v>1095</v>
      </c>
      <c r="AD20" s="798"/>
      <c r="AE20" s="788">
        <v>18</v>
      </c>
      <c r="AF20" s="792" t="s">
        <v>1094</v>
      </c>
      <c r="AG20" s="795"/>
      <c r="AH20" s="788">
        <v>18</v>
      </c>
      <c r="AI20" s="792" t="s">
        <v>1097</v>
      </c>
      <c r="AJ20" s="795"/>
    </row>
    <row r="21" spans="1:36" s="787" customFormat="1" ht="13.5" x14ac:dyDescent="0.2">
      <c r="A21" s="788">
        <v>19</v>
      </c>
      <c r="B21" s="789" t="s">
        <v>1093</v>
      </c>
      <c r="C21" s="798"/>
      <c r="D21" s="788">
        <v>19</v>
      </c>
      <c r="E21" s="792" t="s">
        <v>1094</v>
      </c>
      <c r="F21" s="795"/>
      <c r="G21" s="788">
        <v>19</v>
      </c>
      <c r="H21" s="792" t="s">
        <v>1094</v>
      </c>
      <c r="I21" s="795"/>
      <c r="J21" s="788">
        <v>19</v>
      </c>
      <c r="K21" s="791" t="s">
        <v>1095</v>
      </c>
      <c r="L21" s="798"/>
      <c r="M21" s="788">
        <v>19</v>
      </c>
      <c r="N21" s="792" t="s">
        <v>1096</v>
      </c>
      <c r="O21" s="795"/>
      <c r="P21" s="788">
        <v>19</v>
      </c>
      <c r="Q21" s="792" t="s">
        <v>1097</v>
      </c>
      <c r="R21" s="795"/>
      <c r="S21" s="788">
        <v>19</v>
      </c>
      <c r="T21" s="791" t="s">
        <v>1095</v>
      </c>
      <c r="U21" s="798"/>
      <c r="V21" s="788">
        <v>19</v>
      </c>
      <c r="W21" s="792" t="s">
        <v>1094</v>
      </c>
      <c r="X21" s="801"/>
      <c r="Y21" s="788">
        <v>19</v>
      </c>
      <c r="Z21" s="792" t="s">
        <v>1098</v>
      </c>
      <c r="AA21" s="796"/>
      <c r="AB21" s="788">
        <v>19</v>
      </c>
      <c r="AC21" s="789" t="s">
        <v>1093</v>
      </c>
      <c r="AD21" s="798"/>
      <c r="AE21" s="788">
        <v>19</v>
      </c>
      <c r="AF21" s="792" t="s">
        <v>1094</v>
      </c>
      <c r="AG21" s="795"/>
      <c r="AH21" s="788">
        <v>19</v>
      </c>
      <c r="AI21" s="792" t="s">
        <v>1098</v>
      </c>
      <c r="AJ21" s="796"/>
    </row>
    <row r="22" spans="1:36" s="787" customFormat="1" ht="13.5" x14ac:dyDescent="0.2">
      <c r="A22" s="788">
        <v>20</v>
      </c>
      <c r="B22" s="792" t="s">
        <v>1096</v>
      </c>
      <c r="C22" s="795"/>
      <c r="D22" s="788">
        <v>20</v>
      </c>
      <c r="E22" s="792" t="s">
        <v>1097</v>
      </c>
      <c r="F22" s="795"/>
      <c r="G22" s="788">
        <v>20</v>
      </c>
      <c r="H22" s="792" t="s">
        <v>1097</v>
      </c>
      <c r="I22" s="795"/>
      <c r="J22" s="788">
        <v>20</v>
      </c>
      <c r="K22" s="789" t="s">
        <v>1093</v>
      </c>
      <c r="L22" s="798"/>
      <c r="M22" s="788">
        <v>20</v>
      </c>
      <c r="N22" s="792" t="s">
        <v>1094</v>
      </c>
      <c r="O22" s="795"/>
      <c r="P22" s="788">
        <v>20</v>
      </c>
      <c r="Q22" s="792" t="s">
        <v>1098</v>
      </c>
      <c r="R22" s="796"/>
      <c r="S22" s="788">
        <v>20</v>
      </c>
      <c r="T22" s="789" t="s">
        <v>1093</v>
      </c>
      <c r="U22" s="798"/>
      <c r="V22" s="788">
        <v>20</v>
      </c>
      <c r="W22" s="792" t="s">
        <v>1094</v>
      </c>
      <c r="X22" s="801"/>
      <c r="Y22" s="788">
        <v>20</v>
      </c>
      <c r="Z22" s="792" t="s">
        <v>1095</v>
      </c>
      <c r="AA22" s="798"/>
      <c r="AB22" s="788">
        <v>20</v>
      </c>
      <c r="AC22" s="792" t="s">
        <v>1096</v>
      </c>
      <c r="AD22" s="796"/>
      <c r="AE22" s="788">
        <v>20</v>
      </c>
      <c r="AF22" s="792" t="s">
        <v>1097</v>
      </c>
      <c r="AG22" s="795"/>
      <c r="AH22" s="788">
        <v>20</v>
      </c>
      <c r="AI22" s="792" t="s">
        <v>1095</v>
      </c>
      <c r="AJ22" s="798"/>
    </row>
    <row r="23" spans="1:36" s="787" customFormat="1" ht="13.5" x14ac:dyDescent="0.2">
      <c r="A23" s="788">
        <v>21</v>
      </c>
      <c r="B23" s="792" t="s">
        <v>1094</v>
      </c>
      <c r="C23" s="795"/>
      <c r="D23" s="788">
        <v>21</v>
      </c>
      <c r="E23" s="792" t="s">
        <v>1098</v>
      </c>
      <c r="F23" s="796"/>
      <c r="G23" s="788">
        <v>21</v>
      </c>
      <c r="H23" s="792" t="s">
        <v>1098</v>
      </c>
      <c r="I23" s="796"/>
      <c r="J23" s="788">
        <v>21</v>
      </c>
      <c r="K23" s="789" t="s">
        <v>1096</v>
      </c>
      <c r="L23" s="799"/>
      <c r="M23" s="788">
        <v>21</v>
      </c>
      <c r="N23" s="792" t="s">
        <v>1094</v>
      </c>
      <c r="O23" s="795"/>
      <c r="P23" s="788">
        <v>21</v>
      </c>
      <c r="Q23" s="791" t="s">
        <v>1095</v>
      </c>
      <c r="R23" s="798"/>
      <c r="S23" s="788">
        <v>21</v>
      </c>
      <c r="T23" s="792" t="s">
        <v>1096</v>
      </c>
      <c r="U23" s="795"/>
      <c r="V23" s="788">
        <v>21</v>
      </c>
      <c r="W23" s="792" t="s">
        <v>1097</v>
      </c>
      <c r="X23" s="801"/>
      <c r="Y23" s="788">
        <v>21</v>
      </c>
      <c r="Z23" s="789" t="s">
        <v>1093</v>
      </c>
      <c r="AA23" s="798"/>
      <c r="AB23" s="788">
        <v>21</v>
      </c>
      <c r="AC23" s="792" t="s">
        <v>1094</v>
      </c>
      <c r="AD23" s="796"/>
      <c r="AE23" s="788">
        <v>21</v>
      </c>
      <c r="AF23" s="792" t="s">
        <v>1098</v>
      </c>
      <c r="AG23" s="796"/>
      <c r="AH23" s="788">
        <v>21</v>
      </c>
      <c r="AI23" s="789" t="s">
        <v>1093</v>
      </c>
      <c r="AJ23" s="798"/>
    </row>
    <row r="24" spans="1:36" s="787" customFormat="1" ht="13.5" x14ac:dyDescent="0.2">
      <c r="A24" s="788">
        <v>22</v>
      </c>
      <c r="B24" s="792" t="s">
        <v>1094</v>
      </c>
      <c r="C24" s="795"/>
      <c r="D24" s="788">
        <v>22</v>
      </c>
      <c r="E24" s="791" t="s">
        <v>1095</v>
      </c>
      <c r="F24" s="798"/>
      <c r="G24" s="788">
        <v>22</v>
      </c>
      <c r="H24" s="791" t="s">
        <v>1095</v>
      </c>
      <c r="I24" s="798"/>
      <c r="J24" s="788">
        <v>22</v>
      </c>
      <c r="K24" s="792" t="s">
        <v>1094</v>
      </c>
      <c r="L24" s="795"/>
      <c r="M24" s="788">
        <v>22</v>
      </c>
      <c r="N24" s="792" t="s">
        <v>1097</v>
      </c>
      <c r="O24" s="795"/>
      <c r="P24" s="788">
        <v>22</v>
      </c>
      <c r="Q24" s="789" t="s">
        <v>1093</v>
      </c>
      <c r="R24" s="798"/>
      <c r="S24" s="788">
        <v>22</v>
      </c>
      <c r="T24" s="792" t="s">
        <v>1094</v>
      </c>
      <c r="U24" s="795"/>
      <c r="V24" s="788">
        <v>22</v>
      </c>
      <c r="W24" s="792" t="s">
        <v>1098</v>
      </c>
      <c r="X24" s="796"/>
      <c r="Y24" s="788">
        <v>22</v>
      </c>
      <c r="Z24" s="792" t="s">
        <v>1096</v>
      </c>
      <c r="AA24" s="795"/>
      <c r="AB24" s="788">
        <v>22</v>
      </c>
      <c r="AC24" s="792" t="s">
        <v>1094</v>
      </c>
      <c r="AD24" s="796"/>
      <c r="AE24" s="788">
        <v>22</v>
      </c>
      <c r="AF24" s="792" t="s">
        <v>1095</v>
      </c>
      <c r="AG24" s="798"/>
      <c r="AH24" s="788">
        <v>22</v>
      </c>
      <c r="AI24" s="792" t="s">
        <v>1096</v>
      </c>
      <c r="AJ24" s="796"/>
    </row>
    <row r="25" spans="1:36" s="787" customFormat="1" ht="13.5" x14ac:dyDescent="0.2">
      <c r="A25" s="788">
        <v>23</v>
      </c>
      <c r="B25" s="792" t="s">
        <v>1097</v>
      </c>
      <c r="C25" s="795"/>
      <c r="D25" s="788">
        <v>23</v>
      </c>
      <c r="E25" s="789" t="s">
        <v>1093</v>
      </c>
      <c r="F25" s="798"/>
      <c r="G25" s="788">
        <v>23</v>
      </c>
      <c r="H25" s="789" t="s">
        <v>1093</v>
      </c>
      <c r="I25" s="798"/>
      <c r="J25" s="788">
        <v>23</v>
      </c>
      <c r="K25" s="792" t="s">
        <v>1094</v>
      </c>
      <c r="L25" s="795"/>
      <c r="M25" s="788">
        <v>23</v>
      </c>
      <c r="N25" s="792" t="s">
        <v>1098</v>
      </c>
      <c r="O25" s="796"/>
      <c r="P25" s="788">
        <v>23</v>
      </c>
      <c r="Q25" s="792" t="s">
        <v>1096</v>
      </c>
      <c r="R25" s="795"/>
      <c r="S25" s="788">
        <v>23</v>
      </c>
      <c r="T25" s="792" t="s">
        <v>1094</v>
      </c>
      <c r="U25" s="795"/>
      <c r="V25" s="788">
        <v>23</v>
      </c>
      <c r="W25" s="792" t="s">
        <v>1095</v>
      </c>
      <c r="X25" s="798"/>
      <c r="Y25" s="788">
        <v>23</v>
      </c>
      <c r="Z25" s="792" t="s">
        <v>1094</v>
      </c>
      <c r="AA25" s="795"/>
      <c r="AB25" s="788">
        <v>23</v>
      </c>
      <c r="AC25" s="792" t="s">
        <v>1097</v>
      </c>
      <c r="AD25" s="796"/>
      <c r="AE25" s="788">
        <v>23</v>
      </c>
      <c r="AF25" s="789" t="s">
        <v>1093</v>
      </c>
      <c r="AG25" s="798"/>
      <c r="AH25" s="788">
        <v>23</v>
      </c>
      <c r="AI25" s="792" t="s">
        <v>1094</v>
      </c>
      <c r="AJ25" s="796"/>
    </row>
    <row r="26" spans="1:36" s="787" customFormat="1" ht="13.5" x14ac:dyDescent="0.2">
      <c r="A26" s="788">
        <v>24</v>
      </c>
      <c r="B26" s="792" t="s">
        <v>1098</v>
      </c>
      <c r="C26" s="796"/>
      <c r="D26" s="788">
        <v>24</v>
      </c>
      <c r="E26" s="792" t="s">
        <v>1096</v>
      </c>
      <c r="F26" s="795"/>
      <c r="G26" s="788">
        <v>24</v>
      </c>
      <c r="H26" s="792" t="s">
        <v>1096</v>
      </c>
      <c r="I26" s="795"/>
      <c r="J26" s="788">
        <v>24</v>
      </c>
      <c r="K26" s="792" t="s">
        <v>1097</v>
      </c>
      <c r="L26" s="795"/>
      <c r="M26" s="788">
        <v>24</v>
      </c>
      <c r="N26" s="791" t="s">
        <v>1095</v>
      </c>
      <c r="O26" s="798"/>
      <c r="P26" s="788">
        <v>24</v>
      </c>
      <c r="Q26" s="792" t="s">
        <v>1094</v>
      </c>
      <c r="R26" s="795"/>
      <c r="S26" s="788">
        <v>24</v>
      </c>
      <c r="T26" s="792" t="s">
        <v>1097</v>
      </c>
      <c r="U26" s="795"/>
      <c r="V26" s="788">
        <v>24</v>
      </c>
      <c r="W26" s="789" t="s">
        <v>1093</v>
      </c>
      <c r="X26" s="798"/>
      <c r="Y26" s="788">
        <v>24</v>
      </c>
      <c r="Z26" s="792" t="s">
        <v>1094</v>
      </c>
      <c r="AA26" s="795"/>
      <c r="AB26" s="788">
        <v>24</v>
      </c>
      <c r="AC26" s="792" t="s">
        <v>1098</v>
      </c>
      <c r="AD26" s="796"/>
      <c r="AE26" s="788">
        <v>24</v>
      </c>
      <c r="AF26" s="792" t="s">
        <v>1096</v>
      </c>
      <c r="AG26" s="795"/>
      <c r="AH26" s="788">
        <v>24</v>
      </c>
      <c r="AI26" s="792" t="s">
        <v>1094</v>
      </c>
      <c r="AJ26" s="802"/>
    </row>
    <row r="27" spans="1:36" s="787" customFormat="1" ht="13.5" x14ac:dyDescent="0.2">
      <c r="A27" s="788">
        <v>25</v>
      </c>
      <c r="B27" s="791" t="s">
        <v>1095</v>
      </c>
      <c r="C27" s="798"/>
      <c r="D27" s="788">
        <v>25</v>
      </c>
      <c r="E27" s="792" t="s">
        <v>1094</v>
      </c>
      <c r="F27" s="795"/>
      <c r="G27" s="788">
        <v>25</v>
      </c>
      <c r="H27" s="792" t="s">
        <v>1094</v>
      </c>
      <c r="I27" s="795"/>
      <c r="J27" s="788">
        <v>25</v>
      </c>
      <c r="K27" s="792" t="s">
        <v>1098</v>
      </c>
      <c r="L27" s="796"/>
      <c r="M27" s="788">
        <v>25</v>
      </c>
      <c r="N27" s="789" t="s">
        <v>1093</v>
      </c>
      <c r="O27" s="798"/>
      <c r="P27" s="788">
        <v>25</v>
      </c>
      <c r="Q27" s="792" t="s">
        <v>1094</v>
      </c>
      <c r="R27" s="795"/>
      <c r="S27" s="788">
        <v>25</v>
      </c>
      <c r="T27" s="792" t="s">
        <v>1098</v>
      </c>
      <c r="U27" s="796"/>
      <c r="V27" s="788">
        <v>25</v>
      </c>
      <c r="W27" s="792" t="s">
        <v>1096</v>
      </c>
      <c r="X27" s="795"/>
      <c r="Y27" s="788">
        <v>25</v>
      </c>
      <c r="Z27" s="792" t="s">
        <v>1097</v>
      </c>
      <c r="AA27" s="795"/>
      <c r="AB27" s="788">
        <v>25</v>
      </c>
      <c r="AC27" s="792" t="s">
        <v>1095</v>
      </c>
      <c r="AD27" s="798"/>
      <c r="AE27" s="788">
        <v>25</v>
      </c>
      <c r="AF27" s="792" t="s">
        <v>1094</v>
      </c>
      <c r="AG27" s="795"/>
      <c r="AH27" s="788">
        <v>25</v>
      </c>
      <c r="AI27" s="789" t="s">
        <v>1097</v>
      </c>
      <c r="AJ27" s="790"/>
    </row>
    <row r="28" spans="1:36" s="787" customFormat="1" ht="13.5" x14ac:dyDescent="0.2">
      <c r="A28" s="788">
        <v>26</v>
      </c>
      <c r="B28" s="789" t="s">
        <v>1093</v>
      </c>
      <c r="C28" s="798"/>
      <c r="D28" s="788">
        <v>26</v>
      </c>
      <c r="E28" s="792" t="s">
        <v>1094</v>
      </c>
      <c r="F28" s="795"/>
      <c r="G28" s="788">
        <v>26</v>
      </c>
      <c r="H28" s="792" t="s">
        <v>1094</v>
      </c>
      <c r="I28" s="795"/>
      <c r="J28" s="788">
        <v>26</v>
      </c>
      <c r="K28" s="791" t="s">
        <v>1095</v>
      </c>
      <c r="L28" s="798"/>
      <c r="M28" s="788">
        <v>26</v>
      </c>
      <c r="N28" s="792" t="s">
        <v>1096</v>
      </c>
      <c r="O28" s="795"/>
      <c r="P28" s="788">
        <v>26</v>
      </c>
      <c r="Q28" s="792" t="s">
        <v>1097</v>
      </c>
      <c r="R28" s="795"/>
      <c r="S28" s="788">
        <v>26</v>
      </c>
      <c r="T28" s="791" t="s">
        <v>1095</v>
      </c>
      <c r="U28" s="798"/>
      <c r="V28" s="788">
        <v>26</v>
      </c>
      <c r="W28" s="792" t="s">
        <v>1094</v>
      </c>
      <c r="X28" s="795"/>
      <c r="Y28" s="788">
        <v>26</v>
      </c>
      <c r="Z28" s="792" t="s">
        <v>1098</v>
      </c>
      <c r="AA28" s="796"/>
      <c r="AB28" s="788">
        <v>26</v>
      </c>
      <c r="AC28" s="789" t="s">
        <v>1093</v>
      </c>
      <c r="AD28" s="798"/>
      <c r="AE28" s="788">
        <v>26</v>
      </c>
      <c r="AF28" s="792" t="s">
        <v>1094</v>
      </c>
      <c r="AG28" s="795"/>
      <c r="AH28" s="788">
        <v>26</v>
      </c>
      <c r="AI28" s="792" t="s">
        <v>1098</v>
      </c>
      <c r="AJ28" s="802"/>
    </row>
    <row r="29" spans="1:36" s="787" customFormat="1" ht="13.5" x14ac:dyDescent="0.2">
      <c r="A29" s="788">
        <v>27</v>
      </c>
      <c r="B29" s="792" t="s">
        <v>1096</v>
      </c>
      <c r="C29" s="795"/>
      <c r="D29" s="788">
        <v>27</v>
      </c>
      <c r="E29" s="792" t="s">
        <v>1097</v>
      </c>
      <c r="F29" s="795"/>
      <c r="G29" s="788">
        <v>27</v>
      </c>
      <c r="H29" s="792" t="s">
        <v>1097</v>
      </c>
      <c r="I29" s="795"/>
      <c r="J29" s="788">
        <v>27</v>
      </c>
      <c r="K29" s="789" t="s">
        <v>1093</v>
      </c>
      <c r="L29" s="798"/>
      <c r="M29" s="788">
        <v>27</v>
      </c>
      <c r="N29" s="792" t="s">
        <v>1094</v>
      </c>
      <c r="O29" s="795"/>
      <c r="P29" s="788">
        <v>27</v>
      </c>
      <c r="Q29" s="792" t="s">
        <v>1098</v>
      </c>
      <c r="R29" s="796"/>
      <c r="S29" s="788">
        <v>27</v>
      </c>
      <c r="T29" s="789" t="s">
        <v>1093</v>
      </c>
      <c r="U29" s="798"/>
      <c r="V29" s="788">
        <v>27</v>
      </c>
      <c r="W29" s="792" t="s">
        <v>1094</v>
      </c>
      <c r="X29" s="795"/>
      <c r="Y29" s="788">
        <v>27</v>
      </c>
      <c r="Z29" s="792" t="s">
        <v>1095</v>
      </c>
      <c r="AA29" s="798"/>
      <c r="AB29" s="788">
        <v>27</v>
      </c>
      <c r="AC29" s="792" t="s">
        <v>1096</v>
      </c>
      <c r="AD29" s="796"/>
      <c r="AE29" s="788">
        <v>27</v>
      </c>
      <c r="AF29" s="792" t="s">
        <v>1097</v>
      </c>
      <c r="AG29" s="795"/>
      <c r="AH29" s="788">
        <v>27</v>
      </c>
      <c r="AI29" s="792" t="s">
        <v>1095</v>
      </c>
      <c r="AJ29" s="798"/>
    </row>
    <row r="30" spans="1:36" s="787" customFormat="1" ht="13.5" x14ac:dyDescent="0.2">
      <c r="A30" s="788">
        <v>28</v>
      </c>
      <c r="B30" s="792" t="s">
        <v>1094</v>
      </c>
      <c r="C30" s="795"/>
      <c r="D30" s="788">
        <v>28</v>
      </c>
      <c r="E30" s="792" t="s">
        <v>1098</v>
      </c>
      <c r="F30" s="796"/>
      <c r="G30" s="788">
        <v>28</v>
      </c>
      <c r="H30" s="792" t="s">
        <v>1098</v>
      </c>
      <c r="I30" s="796"/>
      <c r="J30" s="788">
        <v>28</v>
      </c>
      <c r="K30" s="792" t="s">
        <v>1096</v>
      </c>
      <c r="L30" s="795"/>
      <c r="M30" s="788">
        <v>28</v>
      </c>
      <c r="N30" s="792" t="s">
        <v>1094</v>
      </c>
      <c r="O30" s="795"/>
      <c r="P30" s="788">
        <v>28</v>
      </c>
      <c r="Q30" s="791" t="s">
        <v>1095</v>
      </c>
      <c r="R30" s="798"/>
      <c r="S30" s="788">
        <v>28</v>
      </c>
      <c r="T30" s="792" t="s">
        <v>1096</v>
      </c>
      <c r="U30" s="795"/>
      <c r="V30" s="788">
        <v>28</v>
      </c>
      <c r="W30" s="792" t="s">
        <v>1097</v>
      </c>
      <c r="X30" s="795"/>
      <c r="Y30" s="788">
        <v>28</v>
      </c>
      <c r="Z30" s="789" t="s">
        <v>1093</v>
      </c>
      <c r="AA30" s="798"/>
      <c r="AB30" s="788">
        <v>28</v>
      </c>
      <c r="AC30" s="792" t="s">
        <v>1094</v>
      </c>
      <c r="AD30" s="796"/>
      <c r="AE30" s="788">
        <v>28</v>
      </c>
      <c r="AF30" s="792" t="s">
        <v>1098</v>
      </c>
      <c r="AG30" s="796"/>
      <c r="AH30" s="788">
        <v>28</v>
      </c>
      <c r="AI30" s="789" t="s">
        <v>1093</v>
      </c>
      <c r="AJ30" s="798"/>
    </row>
    <row r="31" spans="1:36" s="787" customFormat="1" ht="13.5" x14ac:dyDescent="0.2">
      <c r="A31" s="788">
        <v>29</v>
      </c>
      <c r="B31" s="792" t="s">
        <v>1094</v>
      </c>
      <c r="C31" s="795"/>
      <c r="D31" s="794"/>
      <c r="E31" s="794"/>
      <c r="F31" s="794"/>
      <c r="G31" s="788">
        <v>29</v>
      </c>
      <c r="H31" s="791" t="s">
        <v>1095</v>
      </c>
      <c r="I31" s="798"/>
      <c r="J31" s="788">
        <v>29</v>
      </c>
      <c r="K31" s="792" t="s">
        <v>1094</v>
      </c>
      <c r="L31" s="795"/>
      <c r="M31" s="788">
        <v>29</v>
      </c>
      <c r="N31" s="789" t="s">
        <v>1097</v>
      </c>
      <c r="O31" s="799"/>
      <c r="P31" s="788">
        <v>29</v>
      </c>
      <c r="Q31" s="789" t="s">
        <v>1093</v>
      </c>
      <c r="R31" s="798"/>
      <c r="S31" s="788">
        <v>29</v>
      </c>
      <c r="T31" s="792" t="s">
        <v>1094</v>
      </c>
      <c r="U31" s="795"/>
      <c r="V31" s="788">
        <v>29</v>
      </c>
      <c r="W31" s="792" t="s">
        <v>1098</v>
      </c>
      <c r="X31" s="796"/>
      <c r="Y31" s="788">
        <v>29</v>
      </c>
      <c r="Z31" s="792" t="s">
        <v>1096</v>
      </c>
      <c r="AA31" s="795"/>
      <c r="AB31" s="788">
        <v>29</v>
      </c>
      <c r="AC31" s="792" t="s">
        <v>1094</v>
      </c>
      <c r="AD31" s="796"/>
      <c r="AE31" s="788">
        <v>29</v>
      </c>
      <c r="AF31" s="792" t="s">
        <v>1095</v>
      </c>
      <c r="AG31" s="798"/>
      <c r="AH31" s="788">
        <v>29</v>
      </c>
      <c r="AI31" s="792" t="s">
        <v>1096</v>
      </c>
      <c r="AJ31" s="802"/>
    </row>
    <row r="32" spans="1:36" s="787" customFormat="1" ht="13.5" x14ac:dyDescent="0.2">
      <c r="A32" s="788">
        <v>30</v>
      </c>
      <c r="B32" s="792" t="s">
        <v>1097</v>
      </c>
      <c r="C32" s="795"/>
      <c r="D32" s="794"/>
      <c r="E32" s="794"/>
      <c r="F32" s="794"/>
      <c r="G32" s="788">
        <v>30</v>
      </c>
      <c r="H32" s="789" t="s">
        <v>1093</v>
      </c>
      <c r="I32" s="798"/>
      <c r="J32" s="788">
        <v>30</v>
      </c>
      <c r="K32" s="792" t="s">
        <v>1094</v>
      </c>
      <c r="L32" s="795"/>
      <c r="M32" s="788">
        <v>30</v>
      </c>
      <c r="N32" s="797" t="s">
        <v>1098</v>
      </c>
      <c r="O32" s="798"/>
      <c r="P32" s="788">
        <v>30</v>
      </c>
      <c r="Q32" s="792" t="s">
        <v>1096</v>
      </c>
      <c r="R32" s="795"/>
      <c r="S32" s="788">
        <v>30</v>
      </c>
      <c r="T32" s="792" t="s">
        <v>1094</v>
      </c>
      <c r="U32" s="795"/>
      <c r="V32" s="788">
        <v>30</v>
      </c>
      <c r="W32" s="792" t="s">
        <v>1095</v>
      </c>
      <c r="X32" s="798"/>
      <c r="Y32" s="788">
        <v>30</v>
      </c>
      <c r="Z32" s="792" t="s">
        <v>1094</v>
      </c>
      <c r="AA32" s="795"/>
      <c r="AB32" s="788">
        <v>30</v>
      </c>
      <c r="AC32" s="792" t="s">
        <v>1097</v>
      </c>
      <c r="AD32" s="796"/>
      <c r="AE32" s="788">
        <v>30</v>
      </c>
      <c r="AF32" s="789" t="s">
        <v>1093</v>
      </c>
      <c r="AG32" s="798"/>
      <c r="AH32" s="788">
        <v>30</v>
      </c>
      <c r="AI32" s="792" t="s">
        <v>1094</v>
      </c>
      <c r="AJ32" s="802"/>
    </row>
    <row r="33" spans="1:36" s="787" customFormat="1" ht="13.5" x14ac:dyDescent="0.2">
      <c r="A33" s="788">
        <v>31</v>
      </c>
      <c r="B33" s="792" t="s">
        <v>1098</v>
      </c>
      <c r="C33" s="796"/>
      <c r="D33" s="794"/>
      <c r="E33" s="794"/>
      <c r="F33" s="794"/>
      <c r="G33" s="788">
        <v>31</v>
      </c>
      <c r="H33" s="792" t="s">
        <v>1096</v>
      </c>
      <c r="I33" s="793"/>
      <c r="J33" s="799"/>
      <c r="K33" s="799"/>
      <c r="L33" s="799"/>
      <c r="M33" s="788">
        <v>31</v>
      </c>
      <c r="N33" s="791" t="s">
        <v>1095</v>
      </c>
      <c r="O33" s="798"/>
      <c r="P33" s="799"/>
      <c r="Q33" s="799"/>
      <c r="R33" s="799"/>
      <c r="S33" s="788">
        <v>31</v>
      </c>
      <c r="T33" s="792" t="s">
        <v>1097</v>
      </c>
      <c r="U33" s="795"/>
      <c r="V33" s="788">
        <v>31</v>
      </c>
      <c r="W33" s="789" t="s">
        <v>1093</v>
      </c>
      <c r="X33" s="798"/>
      <c r="Y33" s="799"/>
      <c r="Z33" s="799"/>
      <c r="AA33" s="799"/>
      <c r="AB33" s="788">
        <v>31</v>
      </c>
      <c r="AC33" s="792" t="s">
        <v>1098</v>
      </c>
      <c r="AD33" s="796"/>
      <c r="AE33" s="799"/>
      <c r="AF33" s="799"/>
      <c r="AG33" s="799"/>
      <c r="AH33" s="788">
        <v>31</v>
      </c>
      <c r="AI33" s="792" t="s">
        <v>1094</v>
      </c>
      <c r="AJ33" s="802"/>
    </row>
    <row r="34" spans="1:36" ht="20.25" customHeight="1" x14ac:dyDescent="0.2">
      <c r="A34" s="914" t="s">
        <v>1208</v>
      </c>
      <c r="B34" s="914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14"/>
    </row>
    <row r="35" spans="1:36" s="1" customFormat="1" ht="48" customHeight="1" x14ac:dyDescent="0.2">
      <c r="A35" s="915" t="s">
        <v>1209</v>
      </c>
      <c r="B35" s="915"/>
      <c r="C35" s="915"/>
      <c r="D35" s="915"/>
      <c r="E35" s="915"/>
      <c r="F35" s="915"/>
      <c r="G35" s="915"/>
      <c r="H35" s="915"/>
      <c r="I35" s="915"/>
      <c r="J35" s="915"/>
      <c r="K35" s="915"/>
      <c r="L35" s="915"/>
      <c r="M35" s="915"/>
      <c r="N35" s="915"/>
      <c r="O35" s="915"/>
      <c r="P35" s="915"/>
      <c r="Q35" s="915"/>
      <c r="R35" s="915"/>
      <c r="S35" s="915"/>
      <c r="T35" s="915"/>
      <c r="U35" s="915"/>
      <c r="V35" s="915"/>
      <c r="W35" s="915"/>
      <c r="X35" s="915"/>
      <c r="Y35" s="915"/>
      <c r="Z35" s="915"/>
      <c r="AA35" s="915"/>
      <c r="AB35" s="915"/>
      <c r="AC35" s="915"/>
      <c r="AD35" s="915"/>
      <c r="AE35" s="915"/>
      <c r="AF35" s="915"/>
      <c r="AG35" s="915"/>
      <c r="AH35" s="915"/>
      <c r="AI35" s="915"/>
      <c r="AJ35" s="915"/>
    </row>
  </sheetData>
  <mergeCells count="15">
    <mergeCell ref="A34:AJ34"/>
    <mergeCell ref="A35:AJ35"/>
    <mergeCell ref="A1:AJ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</mergeCells>
  <pageMargins left="0.25" right="0.25" top="0.75" bottom="0.75" header="0.3" footer="0.3"/>
  <pageSetup paperSize="9" scale="74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travail" ma:contentTypeID="0x010100108A61D7BE634F76874FDC084DD0BD150056ADC5A65763EF4EB720BD7FD3EFB908" ma:contentTypeVersion="6" ma:contentTypeDescription="" ma:contentTypeScope="" ma:versionID="99ece46718b406b7d11a8d4321c6fe39">
  <xsd:schema xmlns:xsd="http://www.w3.org/2001/XMLSchema" xmlns:xs="http://www.w3.org/2001/XMLSchema" xmlns:p="http://schemas.microsoft.com/office/2006/metadata/properties" xmlns:ns2="b76ca8c8-8e07-45dc-a737-c5012b7db692" xmlns:ns3="e6298212-2649-47a8-bdb1-5b47de431b98" targetNamespace="http://schemas.microsoft.com/office/2006/metadata/properties" ma:root="true" ma:fieldsID="71f463b59d4b0f5c741a93d046ac981e" ns2:_="" ns3:_="">
    <xsd:import namespace="b76ca8c8-8e07-45dc-a737-c5012b7db692"/>
    <xsd:import namespace="e6298212-2649-47a8-bdb1-5b47de431b98"/>
    <xsd:element name="properties">
      <xsd:complexType>
        <xsd:sequence>
          <xsd:element name="documentManagement">
            <xsd:complexType>
              <xsd:all>
                <xsd:element ref="ns2:CollabComme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ca8c8-8e07-45dc-a737-c5012b7db692" elementFormDefault="qualified">
    <xsd:import namespace="http://schemas.microsoft.com/office/2006/documentManagement/types"/>
    <xsd:import namespace="http://schemas.microsoft.com/office/infopath/2007/PartnerControls"/>
    <xsd:element name="CollabComments" ma:index="8" nillable="true" ma:displayName="Observation(s)" ma:internalName="Collab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98212-2649-47a8-bdb1-5b47de431b9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6298212-2649-47a8-bdb1-5b47de431b98">
      <UserInfo>
        <DisplayName>RIVEL Olivier</DisplayName>
        <AccountId>867</AccountId>
        <AccountType/>
      </UserInfo>
      <UserInfo>
        <DisplayName>SARKIS Serge</DisplayName>
        <AccountId>21986</AccountId>
        <AccountType/>
      </UserInfo>
    </SharedWithUsers>
    <CollabComments xmlns="b76ca8c8-8e07-45dc-a737-c5012b7db692" xsi:nil="true"/>
  </documentManagement>
</p:properties>
</file>

<file path=customXml/itemProps1.xml><?xml version="1.0" encoding="utf-8"?>
<ds:datastoreItem xmlns:ds="http://schemas.openxmlformats.org/officeDocument/2006/customXml" ds:itemID="{62D4C7A3-9C86-4995-95D9-A2D4AFC0BCAC}"/>
</file>

<file path=customXml/itemProps2.xml><?xml version="1.0" encoding="utf-8"?>
<ds:datastoreItem xmlns:ds="http://schemas.openxmlformats.org/officeDocument/2006/customXml" ds:itemID="{C0F98F4F-EE29-416E-832F-0BA45613D11D}"/>
</file>

<file path=customXml/itemProps3.xml><?xml version="1.0" encoding="utf-8"?>
<ds:datastoreItem xmlns:ds="http://schemas.openxmlformats.org/officeDocument/2006/customXml" ds:itemID="{CB2919B1-684F-4E86-AB46-3E9C61138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LIGNES REG</vt:lpstr>
      <vt:lpstr>NAV GARE</vt:lpstr>
      <vt:lpstr>PLAN GARE</vt:lpstr>
      <vt:lpstr>APPROCHE</vt:lpstr>
      <vt:lpstr>MIDI ORME</vt:lpstr>
      <vt:lpstr>NAV MIDI R3R2</vt:lpstr>
      <vt:lpstr>18h15</vt:lpstr>
      <vt:lpstr>NAVMUT</vt:lpstr>
      <vt:lpstr>PLANNING NAV MUT 2025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pt161973</dc:creator>
  <cp:lastModifiedBy>THOCQUENNE Philippe</cp:lastModifiedBy>
  <cp:lastPrinted>2024-12-13T13:37:14Z</cp:lastPrinted>
  <dcterms:created xsi:type="dcterms:W3CDTF">2012-09-18T10:36:37Z</dcterms:created>
  <dcterms:modified xsi:type="dcterms:W3CDTF">2024-12-16T08:41:28Z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2ICODE">
    <vt:lpwstr>COLLAB</vt:lpwstr>
  </property>
  <property fmtid="{D5CDD505-2E9C-101B-9397-08002B2CF9AE}" pid="3" name="CollabXmlContent">
    <vt:lpwstr>&lt;CollabItems&gt;_x000d_
  &lt;CollabItem&gt;_x000d_
    &lt;FileLeafRef&gt;AAPLAN_ACTUEL.xlsx&lt;/FileLeafRef&gt;_x000d_
    &lt;Title /&gt;_x000d_
    &lt;CollabComments /&gt;_x000d_
    &lt;SharedWithUsers&gt;867;#RIVEL Olivier;#21986;#SARKIS Serge&lt;/SharedWithUsers&gt;_x000d_
    &lt;SharedWithDetails&gt;{"i:0#.w|intra\\or273576":{"DateTime":"\/Date(1727174963550)\/","LoginName":"intra\\or273576"},"i:0#.w|intra\\ss281399":{"DateTime":"\/Date(1731940821053)\/","LoginName":"intra\\ym277765"}}&lt;/SharedWithDetails&gt;_x000d_
    &lt;ContentType&gt;Document travail&lt;/ContentType&gt;_x000d_
    &lt;Created&gt;15/09/2023&lt;/Created&gt;_x000d_
    &lt;Author&gt;PIETKA Aurélia&lt;/Author&gt;_x000d_
    &lt;Modified&gt;16/12/2024&lt;/Modified&gt;_x000d_
    &lt;Editor&gt;THOCQUENNE Philippe&lt;/Editor&gt;_x000d_
    &lt;DocIcon&gt;xlsx&lt;/DocIcon&gt;_x000d_
    &lt;EncodedAbsUrl&gt;https://collab-intranet-psac.intra.cea.fr/dsst/Documents%20partages/Transports/plans/plan-actuel/AAPLAN_ACTUEL.xlsx&lt;/EncodedAbsUrl&gt;_x000d_
    &lt;FileSizeDisplay&gt;389536&lt;/FileSizeDisplay&gt;_x000d_
    &lt;_CommentCount /&gt;_x000d_
    &lt;_LikeCount /&gt;_x000d_
    &lt;_UIVersionString&gt;1.0&lt;/_UIVersionString&gt;_x000d_
  &lt;/CollabItem&gt;_x000d_
&lt;/CollabItems&gt;</vt:lpwstr>
  </property>
  <property fmtid="{D5CDD505-2E9C-101B-9397-08002B2CF9AE}" pid="4" name="WebApplicationID">
    <vt:lpwstr>a01c0b3b-b121-4231-a3bf-fa7761c20e19</vt:lpwstr>
  </property>
  <property fmtid="{D5CDD505-2E9C-101B-9397-08002B2CF9AE}" pid="5" name="I2ISITECODE">
    <vt:lpwstr/>
  </property>
  <property fmtid="{D5CDD505-2E9C-101B-9397-08002B2CF9AE}" pid="6" name="ContentTypeId">
    <vt:lpwstr>0x010100108A61D7BE634F76874FDC084DD0BD150056ADC5A65763EF4EB720BD7FD3EFB908</vt:lpwstr>
  </property>
  <property fmtid="{D5CDD505-2E9C-101B-9397-08002B2CF9AE}" pid="7" name="IsCollabDocument">
    <vt:bool>true</vt:bool>
  </property>
</Properties>
</file>